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32" tabRatio="598" firstSheet="9" activeTab="9"/>
  </bookViews>
  <sheets>
    <sheet name="2013-1" sheetId="1" r:id="rId1"/>
    <sheet name="2013-2" sheetId="2" r:id="rId2"/>
    <sheet name="2013-3" sheetId="3" r:id="rId3"/>
    <sheet name="2013-4" sheetId="4" r:id="rId4"/>
    <sheet name="2013-5" sheetId="5" r:id="rId5"/>
    <sheet name="2013-6" sheetId="6" r:id="rId6"/>
    <sheet name="2013-7" sheetId="7" r:id="rId7"/>
    <sheet name="2013-8" sheetId="8" r:id="rId8"/>
    <sheet name="2013-9" sheetId="9" r:id="rId9"/>
    <sheet name="YNDHANUR" sheetId="10" r:id="rId10"/>
  </sheets>
  <definedNames>
    <definedName name="_xlnm._FilterDatabase" localSheetId="9" hidden="1">'YNDHANUR'!$B$1:$B$10</definedName>
    <definedName name="_xlnm.Print_Area" localSheetId="9">'YNDHANUR'!$A$1:$H$8</definedName>
  </definedNames>
  <calcPr fullCalcOnLoad="1"/>
</workbook>
</file>

<file path=xl/comments10.xml><?xml version="1.0" encoding="utf-8"?>
<comments xmlns="http://schemas.openxmlformats.org/spreadsheetml/2006/main">
  <authors>
    <author>Erik</author>
  </authors>
  <commentList>
    <comment ref="B8" authorId="0">
      <text>
        <r>
          <rPr>
            <sz val="9"/>
            <rFont val="Arial Armenian"/>
            <family val="2"/>
          </rPr>
          <t>ìÖ³ñ»É ¿ §¶Éáµ³É ·áÉ¹ Ù³ÛÝÇÝ·¦ êäÀ-Ý</t>
        </r>
        <r>
          <rPr>
            <sz val="10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10"/>
            <rFont val="Tahoma"/>
            <family val="2"/>
          </rPr>
          <t>Erik: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Times Armenian"/>
            <family val="1"/>
          </rPr>
          <t>î»ë å³ÛÙ³Ý³·Çñ 391</t>
        </r>
      </text>
    </comment>
  </commentList>
</comments>
</file>

<file path=xl/comments3.xml><?xml version="1.0" encoding="utf-8"?>
<comments xmlns="http://schemas.openxmlformats.org/spreadsheetml/2006/main">
  <authors>
    <author>Erik</author>
  </authors>
  <commentList>
    <comment ref="E11" authorId="0">
      <text>
        <r>
          <rPr>
            <sz val="10"/>
            <rFont val="Arial Armenian"/>
            <family val="2"/>
          </rPr>
          <t xml:space="preserve">ÆÙ Ùáï 072 ¿ »Õ»É
</t>
        </r>
      </text>
    </comment>
  </commentList>
</comments>
</file>

<file path=xl/comments4.xml><?xml version="1.0" encoding="utf-8"?>
<comments xmlns="http://schemas.openxmlformats.org/spreadsheetml/2006/main">
  <authors>
    <author>Erik</author>
  </authors>
  <commentList>
    <comment ref="E14" authorId="0">
      <text>
        <r>
          <rPr>
            <sz val="10"/>
            <rFont val="Arial Armenian"/>
            <family val="2"/>
          </rPr>
          <t>ÆÙ Ùáï 2-085 ¿ »Õ»É</t>
        </r>
      </text>
    </comment>
  </commentList>
</comments>
</file>

<file path=xl/sharedStrings.xml><?xml version="1.0" encoding="utf-8"?>
<sst xmlns="http://schemas.openxmlformats.org/spreadsheetml/2006/main" count="449" uniqueCount="287">
  <si>
    <t>ÞÕ³ñßÇÏÇ</t>
  </si>
  <si>
    <t>§Ø³ùáõñ »ñÏ³ÃÇ ·áñÍ³ñ³Ý¦ ´´À</t>
  </si>
  <si>
    <t>§²ñ·³ë¦ êäÀ</t>
  </si>
  <si>
    <t>Èä 324 02.02.2007</t>
  </si>
  <si>
    <t>N 030 11.03.2004</t>
  </si>
  <si>
    <t>N 050 08.04.2005</t>
  </si>
  <si>
    <t>Èä 307 15.03.2007</t>
  </si>
  <si>
    <t>§Ø»ë ëÃááõÝ¦ êäÀ</t>
  </si>
  <si>
    <t>¶áñ³í³ÝÇ</t>
  </si>
  <si>
    <t>Èä 291 02.11.2006</t>
  </si>
  <si>
    <t>ՊՎ-184  28.12.12թ</t>
  </si>
  <si>
    <t>§Ø³Ý³Ý³ ¶ñ»ÛÝ¦ êäÀ</t>
  </si>
  <si>
    <r>
      <t xml:space="preserve">N </t>
    </r>
    <r>
      <rPr>
        <sz val="8"/>
        <color indexed="10"/>
        <rFont val="Arial Armenian"/>
        <family val="2"/>
      </rPr>
      <t>082</t>
    </r>
    <r>
      <rPr>
        <sz val="8"/>
        <rFont val="Arial Armenian"/>
        <family val="2"/>
      </rPr>
      <t xml:space="preserve"> 19.05.2005</t>
    </r>
  </si>
  <si>
    <r>
      <t xml:space="preserve">N </t>
    </r>
    <r>
      <rPr>
        <sz val="8"/>
        <color indexed="10"/>
        <rFont val="Arial Armenian"/>
        <family val="2"/>
      </rPr>
      <t>085</t>
    </r>
    <r>
      <rPr>
        <sz val="8"/>
        <rFont val="Arial Armenian"/>
        <family val="2"/>
      </rPr>
      <t xml:space="preserve"> 01.04.2005</t>
    </r>
  </si>
  <si>
    <t>Èä 339 20.06.2007</t>
  </si>
  <si>
    <t>²Ù³ëÇ³ÛÇ</t>
  </si>
  <si>
    <t>µÛáõñ»Õ³ÛÇÝ Ïñ³ù³ñ</t>
  </si>
  <si>
    <t>Èä 342 07.09.2007</t>
  </si>
  <si>
    <t>§ö»Ã³ñ¦ êäî</t>
  </si>
  <si>
    <t>Èä 372 21.02.2008</t>
  </si>
  <si>
    <t>Ò»éÝ³ñÏáõÃÛ³Ý ³Ýí³ÝáõÙÁ</t>
  </si>
  <si>
    <t>Ð³Ýù³í³ÛñÇ ³Ýí³ÝáõÙÁ</t>
  </si>
  <si>
    <t>ú·ï³Ï³ñ Ñ³Ý³ÍáÛÇ ³Ýí³ÝáõÙÁ</t>
  </si>
  <si>
    <t>ÁÝÃ³óÇÏ</t>
  </si>
  <si>
    <t>µ³½³Éï</t>
  </si>
  <si>
    <t>ïáõý</t>
  </si>
  <si>
    <t>ïñ³í»ñïÇÝ</t>
  </si>
  <si>
    <t>¸³ßï³ù³ñÇ</t>
  </si>
  <si>
    <t>§ê³ñ³ÝÇëï¦ êäÀ</t>
  </si>
  <si>
    <t>àôñóÇ 3-ñ¹ Ñ³Ýù³ß»ñï</t>
  </si>
  <si>
    <t xml:space="preserve">Î³ù³í³ÓáñÇ </t>
  </si>
  <si>
    <t>Î³ù³í³ÓáñÇ</t>
  </si>
  <si>
    <t>²ÎÊ</t>
  </si>
  <si>
    <t>N</t>
  </si>
  <si>
    <t>ä³ÛÙ³Ý³·ñÇ Ñ³Ù³ñÁ ¨ ÏÝùÙ³Ý Å³ÙÏ»ïÁ</t>
  </si>
  <si>
    <t>N 037 23.12.2004</t>
  </si>
  <si>
    <t>N 014 18.11.2004</t>
  </si>
  <si>
    <t>§¶³ç¦ ´´À</t>
  </si>
  <si>
    <t>§Æùë-Æ·ñ»Ï¦ êäÀ</t>
  </si>
  <si>
    <t>Ð³ÕÃ³Ý³Ï</t>
  </si>
  <si>
    <t>ïñ³í»ñïÇÝ ¨ Ï³í</t>
  </si>
  <si>
    <t>N 073 23.03.2005</t>
  </si>
  <si>
    <t>æñ³Óáñ</t>
  </si>
  <si>
    <t>¹Ç³ïáÙÇï</t>
  </si>
  <si>
    <t>N 040 09.03.2005</t>
  </si>
  <si>
    <t>§Ø»Õñáõ ÖÞÞÒ¦ ö´À</t>
  </si>
  <si>
    <t>·ñ³Ýá¹ÇáñÇïÝ»ñ</t>
  </si>
  <si>
    <t>N 077 01.04.2005</t>
  </si>
  <si>
    <t>N 071 07.04.2005</t>
  </si>
  <si>
    <t>§´Ý³ù³ñ¦ ²Î</t>
  </si>
  <si>
    <t>²ñÃÇÏÇ ³ñ¨»ÉÛ³Ý ï»Õ³Ù³ë</t>
  </si>
  <si>
    <t>§Î³åáõï³ÝóÇ ¸³íÇÃ¦ êäÀ</t>
  </si>
  <si>
    <t>æñ³µ»ñÇ Ñ³Ýù³í³ÛñÇ Î»ÝïñáÝ³Ï³Ý ï»Õ³Ù³ë</t>
  </si>
  <si>
    <t>ÉÇÃáÇ¹³ÛÇÝ å»Ù½³</t>
  </si>
  <si>
    <t>N 057 11.03.2005</t>
  </si>
  <si>
    <t>ºÐÂ-29/173  å³ÛÙ.N ä-173  11.06.2013</t>
  </si>
  <si>
    <t>Ý³ËÝ³Ï³Ý</t>
  </si>
  <si>
    <t>ÀÝ¹³Ù»ÝÁ</t>
  </si>
  <si>
    <t>î  º  Ô  º  Î  ²  Ü  ø</t>
  </si>
  <si>
    <t>§²ñ³ñ³ïó»Ù»Ýï¦ ö´À</t>
  </si>
  <si>
    <t xml:space="preserve"> 2013Ã.-Ç í×³ñ</t>
  </si>
  <si>
    <t xml:space="preserve">§Դանսառ¦ êäÀ 
</t>
  </si>
  <si>
    <t>áõñ³Ý</t>
  </si>
  <si>
    <t>N456 03.09.2009</t>
  </si>
  <si>
    <t>N 449</t>
  </si>
  <si>
    <t>§Øáõ¹³Ù¦ êäÀ</t>
  </si>
  <si>
    <t>ÂÕÏáõïÇ ï»Õ³Ù³ë</t>
  </si>
  <si>
    <t>§Î³Ùë³ñ Ø³Ï³ñÛ³Ý¦ ²Ò</t>
  </si>
  <si>
    <t xml:space="preserve">§²éáÕç êáõÝÏ¦ êäÀ 
</t>
  </si>
  <si>
    <t>ոսկի</t>
  </si>
  <si>
    <t xml:space="preserve"> N äì-174</t>
  </si>
  <si>
    <t xml:space="preserve">2013Ã.ë»åï»Ùµ»ñ ³ÙëÇÝ ßñç³Ï³ ÙÇç³í³ÛñÇ å³Ñå³ÝáõÃÛ³Ý ¹ñ³Ù³·ÉËÇÝ Ï³ï³ñí³Í Ñ³ïÏ³óáõÙÝ»ñÇ í»ñ³µ»ñÛ³É </t>
  </si>
  <si>
    <t xml:space="preserve">2013 Ã.û·áëïáë ³ÙëÇÝ ßñç³Ï³ ÙÇç³í³ÛñÇ å³Ñå³ÝáõÃÛ³Ý ¹ñ³Ù³·ÉËÇÝ Ï³ï³ñí³Í Ñ³ïÏ³óáõÙÝ»ñÇ í»ñ³µ»ñÛ³É </t>
  </si>
  <si>
    <t xml:space="preserve">2013 Ã. հուլիս ³ÙëÇÝ ßñç³Ï³ ÙÇç³í³ÛñÇ å³Ñå³ÝáõÃÛ³Ý ¹ñ³Ù³·ÉËÇÝ Ï³ï³ñí³Í Ñ³ïÏ³óáõÙÝ»ñÇ í»ñ³µ»ñÛ³É </t>
  </si>
  <si>
    <t xml:space="preserve">2013 Ã. հունիս  ³ÙëÇÝ ßñç³Ï³ ÙÇç³í³ÛñÇ å³Ñå³ÝáõÃÛ³Ý ¹ñ³Ù³·ÉËÇÝ Ï³ï³ñí³Í Ñ³ïÏ³óáõÙÝ»ñÇ í»ñ³µ»ñÛ³É </t>
  </si>
  <si>
    <t xml:space="preserve">2013 Ã. մայիս ³ÙëÇÝ ßñç³Ï³ ÙÇç³í³ÛñÇ å³Ñå³ÝáõÃÛ³Ý ¹ñ³Ù³·ÉËÇÝ Ï³ï³ñí³Í Ñ³ïÏ³óáõÙÝ»ñÇ í»ñ³µ»ñÛ³É </t>
  </si>
  <si>
    <t xml:space="preserve">2013 Ã. ³åñÇÉ  ³ÙëÇÝ ßñç³Ï³ ÙÇç³í³ÛñÇ å³Ñå³ÝáõÃÛ³Ý ¹ñ³Ù³·ÉËÇÝ Ï³ï³ñí³Í Ñ³ïÏ³óáõÙÝ»ñÇ í»ñ³µ»ñÛ³É </t>
  </si>
  <si>
    <t xml:space="preserve">2013 Ã. Ù³ñï ³ÙëÇÝ ßñç³Ï³ ÙÇç³í³ÛñÇ å³Ñå³ÝáõÃÛ³Ý ¹ñ³Ù³·ÉËÇÝ Ï³ï³ñí³Í Ñ³ïÏ³óáõÙÝ»ñÇ í»ñ³µ»ñÛ³É </t>
  </si>
  <si>
    <t xml:space="preserve">2013 Ã. ÷»ïñí³ñ ³ÙëÇÝ ßñç³Ï³ ÙÇç³í³ÛñÇ å³Ñå³ÝáõÃÛ³Ý ¹ñ³Ù³·ÉËÇÝ Ï³ï³ñí³Í Ñ³ïÏ³óáõÙÝ»ñÇ í»ñ³µ»ñÛ³É </t>
  </si>
  <si>
    <t xml:space="preserve">2013 Ã. ÑáõÝí³ñ ³ÙëÇÝ ßñç³Ï³ ÙÇç³í³ÛñÇ å³Ñå³ÝáõÃÛ³Ý ¹ñ³Ù³·ÉËÇÝ Ï³ï³ñí³Í Ñ³ïÏ³óáõÙÝ»ñÇ í»ñ³µ»ñÛ³É </t>
  </si>
  <si>
    <t>§üáñãÝ èÇ½áñëÇë¦ êäÀ</t>
  </si>
  <si>
    <t>Ð³ 14/153</t>
  </si>
  <si>
    <t xml:space="preserve"> N 395</t>
  </si>
  <si>
    <t xml:space="preserve">§²ñ³ñ³ïÇ ×³ÝßÇÝ¦ êäÀ </t>
  </si>
  <si>
    <t>14/90 ÉÇó</t>
  </si>
  <si>
    <t xml:space="preserve">§êÃáñÃñ³Ýë¦ êäÀ 
</t>
  </si>
  <si>
    <t>³Ý¹»½Çï³µ³½³Éï</t>
  </si>
  <si>
    <t>§ØáíëÇëÛ³Ý¦ êäÀ</t>
  </si>
  <si>
    <t>¶³éÝ³ë³ñÇ</t>
  </si>
  <si>
    <t>§Ðñ³½¹³ÝÇ ÖÞÞÒ¦ ´´À</t>
  </si>
  <si>
    <t>§ê³ß³ ¨ êå³ñï³Ï¦ êäÀ</t>
  </si>
  <si>
    <t>ìï³ÏÇ</t>
  </si>
  <si>
    <t>²ñ³ñ³ïÇ</t>
  </si>
  <si>
    <t>N 079 23.05.2005</t>
  </si>
  <si>
    <t>Î³ÃÝ³ÕµÛáõñÇ</t>
  </si>
  <si>
    <t>§î³Ã¨ÇÏ 3¦ êäÀ</t>
  </si>
  <si>
    <t>N 142 14.06.2005</t>
  </si>
  <si>
    <t>Î³ù³í³ÓáñÇ ïáõýÇ     2-ñ¹ ï»Õ.</t>
  </si>
  <si>
    <t>N 128 09.06.2005</t>
  </si>
  <si>
    <t>öËñáõï-È»éÝ³ÓáñÇ</t>
  </si>
  <si>
    <t>§ì³ñ¹»ÝÇëÇ ù³ñÑ³Ýùí³ñãáõÃÛáõÝ¦ êäÀ</t>
  </si>
  <si>
    <t>Ìáí³ÏÇ</t>
  </si>
  <si>
    <t>N 133 14.06.2005</t>
  </si>
  <si>
    <t>êáõµ³Ã³ÝÇ</t>
  </si>
  <si>
    <t>N 134 14.06.2005</t>
  </si>
  <si>
    <t>²·³ñ³ÏÇ</t>
  </si>
  <si>
    <t>§¼»÷Ûáõé 3¦ êäÀ</t>
  </si>
  <si>
    <t>æñí»ÅÇ ·Çå. Ï³í. 2 Ñ³Ýù³Ù³ñÙÇÝ</t>
  </si>
  <si>
    <t>·Çåë³ï³ñ Ï³í»ñ</t>
  </si>
  <si>
    <t>Èä153 08.07.2005</t>
  </si>
  <si>
    <t>N 029 20.12.2004</t>
  </si>
  <si>
    <t>§ì³ÛùÇ ÞÇÏ¦ ´´À</t>
  </si>
  <si>
    <t>ä»ñ¨³ÉÝÇ</t>
  </si>
  <si>
    <t>æñ³µ»ñÇ</t>
  </si>
  <si>
    <t>Üáñ³·ÛáõÕÇ</t>
  </si>
  <si>
    <t>Èä 154 10.08.2005</t>
  </si>
  <si>
    <t>§Â»Õáõï¦ ö´À</t>
  </si>
  <si>
    <t>ÀÜ¸²ØºÜÀ</t>
  </si>
  <si>
    <t>§¶»·³Ù»ï äÉÛáõë¦ ö´À</t>
  </si>
  <si>
    <t>§îñ³í»ñïÇÝ¦ êäÀ</t>
  </si>
  <si>
    <t>§¸Ç³ïáÙÇï¦ ö´À</t>
  </si>
  <si>
    <t>²ñï³í³½¹Ç</t>
  </si>
  <si>
    <t>ûÝÇùë³ÝÙ³Ý Ù³ñÙ³ñÝ»ñ</t>
  </si>
  <si>
    <t>Èä 170 25.08.2005</t>
  </si>
  <si>
    <t>§ä³ë»å ÇÝÃ»ñÝ»ÛßÝÉ¦ ö´À</t>
  </si>
  <si>
    <t>Èä 217 24.10.2005</t>
  </si>
  <si>
    <t>¸³íÇÃ ´»ÏÇ</t>
  </si>
  <si>
    <t>§´³ñáÛ³Ý »Õµ³ÛñÝ»ñ¦ êäÀ</t>
  </si>
  <si>
    <t>Èä149 27.06.2005</t>
  </si>
  <si>
    <t>N 218   23.09.2005</t>
  </si>
  <si>
    <t>ìÖ³ñ»É ¿ §¶Éáµ³É ·áÉ¹ Ù³ÛÝÇÝ·¦ êäÀ-Ý</t>
  </si>
  <si>
    <t xml:space="preserve">ö³ëï³óÇ  í×³ñí³Í ¿  </t>
  </si>
  <si>
    <t>§¸³í-ÈÇ³Ý¦ êäÀ</t>
  </si>
  <si>
    <t>²ñ³·³ÍÇ</t>
  </si>
  <si>
    <t>³Ý¹»½Çï</t>
  </si>
  <si>
    <t>§Ð³Û-éáõë³Ï³Ý É»éÝ³Ñ³Ýù³ÛÇÝ Ï³½Ù³Ï»ñåáõÃÛáõÝ¦ ö´À</t>
  </si>
  <si>
    <t>àñáï³ÝÇ</t>
  </si>
  <si>
    <t>§Ø»Í Ø»ëñáå¦ êäÀ</t>
  </si>
  <si>
    <t>Èä 280 15.05.2006</t>
  </si>
  <si>
    <t>§ø³ñ³µ»ñ¹¦ êäÀ</t>
  </si>
  <si>
    <t>Èä 276 23.05.2006</t>
  </si>
  <si>
    <t>§îÇ·³ñµá¦ êäÀ</t>
  </si>
  <si>
    <t>Üáñ-¶»ÕÇ</t>
  </si>
  <si>
    <t>§Îáõ³ñÉÇÝÇ¦ êäÀ</t>
  </si>
  <si>
    <t>§²·³ñ³ÏÇ äØÎ¦ ö´À</t>
  </si>
  <si>
    <t>åÕÇÝÓ-ÙáÉÇµ¹»Ý</t>
  </si>
  <si>
    <t>§Ø. ¨ Ø³íé¦ ´´À</t>
  </si>
  <si>
    <t>§²î¶ êÃááõÝ¦ êäÀ</t>
  </si>
  <si>
    <t>Èä 278 01.06.2006</t>
  </si>
  <si>
    <t>ùí³ñóÇï</t>
  </si>
  <si>
    <t>§îÇ·ñ³Ý 1¦ êäÀ 
/²ñ³ñ³ïÇ ×³ÝßÇÝ/</t>
  </si>
  <si>
    <t>§ØáõÉïÇ ¶ñáõå êÃááõÝ¦ ö´À</t>
  </si>
  <si>
    <t>Ù³ñÙ³ñ³óí³Í Ïñ³ù³ñ</t>
  </si>
  <si>
    <t>²ñ³ñ³ïÇ 
ì³Ý³ß»ÝÇ ï»Õ³Ù³ë</t>
  </si>
  <si>
    <t xml:space="preserve">²ñ³ñ³ïÇ </t>
  </si>
  <si>
    <t>§²ñ³ñ³ï Ö³ÝßÇÝ¦ êäÀ</t>
  </si>
  <si>
    <t>ì»¹áõ</t>
  </si>
  <si>
    <t>³í³½ ¨ Ïáå×³·É³ù³ñ</t>
  </si>
  <si>
    <t>Èä 305 19.04.2007</t>
  </si>
  <si>
    <t>§ØáÉÇµ¹»ÝÇ ³ßË³ñÑ¦ êäÀ</t>
  </si>
  <si>
    <t>È»Ñí³½Ç</t>
  </si>
  <si>
    <t>Èä 241 10.04.2006</t>
  </si>
  <si>
    <t>Èä 281 16.10.2006</t>
  </si>
  <si>
    <t>§êÇÙ¦ êäÀ</t>
  </si>
  <si>
    <t>ê³ñ³ÉÇ</t>
  </si>
  <si>
    <t>Èä 289 05.09.2006</t>
  </si>
  <si>
    <t>Կազմակերպության անվանումը</t>
  </si>
  <si>
    <t>Հանքավայրի
 անվանումը</t>
  </si>
  <si>
    <t>Օգտակար հանածոյի 
անվանումը</t>
  </si>
  <si>
    <t>Պայմանագրի համարը և կնքման ժամկետը</t>
  </si>
  <si>
    <t>Ագարակի</t>
  </si>
  <si>
    <t>Թուխմանուկի հանքային դաշտ</t>
  </si>
  <si>
    <t>&lt;Մեգո-գոլդ մայնինգ&gt; ՍՊԸ</t>
  </si>
  <si>
    <t>Արագածոտն</t>
  </si>
  <si>
    <t>Գեղարքունիք</t>
  </si>
  <si>
    <t>&lt;ԳեոՊրո Մայնինգ Գոլդ &gt; ՍՊԸ</t>
  </si>
  <si>
    <t>Սոթքի</t>
  </si>
  <si>
    <t>ոսկու</t>
  </si>
  <si>
    <t>ՊՎ-189 20.10.12թ</t>
  </si>
  <si>
    <t>Կոտայք</t>
  </si>
  <si>
    <t xml:space="preserve">&lt;Պարամաունտ Գոլդ Մայնինգ&gt; ՍՊԸ </t>
  </si>
  <si>
    <t>Մեղրաձորի ոսկի /Լուսաջուրի տեղ./</t>
  </si>
  <si>
    <t xml:space="preserve">ոսկի </t>
  </si>
  <si>
    <t>ՊՎ-089 12.06.12թ</t>
  </si>
  <si>
    <t>&lt;Գոլդեն Օրե&gt; ՍՊԸ</t>
  </si>
  <si>
    <t xml:space="preserve">Հանքավանի </t>
  </si>
  <si>
    <t>մոլիբդեն</t>
  </si>
  <si>
    <t>&lt;Ֆորչն Ռիզորսիս&gt; ՍՊԸ</t>
  </si>
  <si>
    <t>Հրազդանի երկաթ</t>
  </si>
  <si>
    <t>երկաթ</t>
  </si>
  <si>
    <t>ՊՎ-169 20.10.12թ</t>
  </si>
  <si>
    <t>Լոռի</t>
  </si>
  <si>
    <t>&lt;Սագամար&gt; ՓԲԸ</t>
  </si>
  <si>
    <t>Արմանիսի</t>
  </si>
  <si>
    <t>ոսկի-բազմամետաղ</t>
  </si>
  <si>
    <t>&lt;Ախթալայի ԼՀԿ&gt; ՓԲԸ</t>
  </si>
  <si>
    <t>Շամլուղի</t>
  </si>
  <si>
    <t>պղինձ</t>
  </si>
  <si>
    <t>ՊՎ-103 20.10.12թ</t>
  </si>
  <si>
    <t>&lt;Մուլտի Գրուպ կոնցեռն&gt; ՍՊԸ</t>
  </si>
  <si>
    <t>Մղարթի
/4.5 հանքային մարմին/</t>
  </si>
  <si>
    <t xml:space="preserve"> ոսկի</t>
  </si>
  <si>
    <t>ՊՎ-213 20.10.12թ</t>
  </si>
  <si>
    <t>&lt;Ասաթ&gt; ՍՊԸ</t>
  </si>
  <si>
    <t>Քարաբերդի 
/Կենտրոնական տեղ./</t>
  </si>
  <si>
    <t>ՊՎ-366 06.06.13թ</t>
  </si>
  <si>
    <t>&lt;Թեղուտ&gt; ՓԲԸ</t>
  </si>
  <si>
    <t>Թեղուտի
պղինձ-մոլիբդեն</t>
  </si>
  <si>
    <t>պղինձ-մոլիբդեն</t>
  </si>
  <si>
    <t>ՊՎ-376  20.02.13թ</t>
  </si>
  <si>
    <t>&lt;ԲԱԿՏԵԿ ԷԿՈ&gt; ՍՊԸ</t>
  </si>
  <si>
    <t>Արջուտի ոսկու հանքավայր</t>
  </si>
  <si>
    <t>Սյունիք</t>
  </si>
  <si>
    <t>&lt;Լեռ-Էքս&gt; ՍՊԸ</t>
  </si>
  <si>
    <t>Հանքասարի
/վերագնահատում/</t>
  </si>
  <si>
    <t>ՊՎ-094 16.08.12թ</t>
  </si>
  <si>
    <t>&lt;Մոլիբդենի աշխարհ&gt; ՍՊԸ</t>
  </si>
  <si>
    <t>ՊՎ-174 06.10.12թ</t>
  </si>
  <si>
    <t>Շահումյանի</t>
  </si>
  <si>
    <t>Քաջարանի</t>
  </si>
  <si>
    <t xml:space="preserve">Լիճքվազ-Թեյի  </t>
  </si>
  <si>
    <t>&lt;Ագարակի ՊՄԿ&gt; ՓԲԸ</t>
  </si>
  <si>
    <t>ՊՎ-311  05.04.13թ</t>
  </si>
  <si>
    <t>&lt;Սիփան-1&gt; ՍՊԸ</t>
  </si>
  <si>
    <t>Տերտերասարի
/1-ին և 3-րդ հանքային մարմիններ/</t>
  </si>
  <si>
    <t>ՊՎ-385 25.02.13թ</t>
  </si>
  <si>
    <t>&lt;Մարջան Մայնինգ Քոմփանի&gt; ՍՊԸ</t>
  </si>
  <si>
    <t xml:space="preserve">Մարջանի </t>
  </si>
  <si>
    <t>ոսկի- բազմամետաղ</t>
  </si>
  <si>
    <t>ՊՎ-398 07.03.13թ</t>
  </si>
  <si>
    <t>&lt;Ակտիվ Լեռնագործ&gt;  ՍՊԸ</t>
  </si>
  <si>
    <t>Այգեձորի պղինձ-մոլիբդեն
/Կենտրոնա կան մաս/</t>
  </si>
  <si>
    <t>ՊՎ-425 28.12.12թ</t>
  </si>
  <si>
    <t>&lt;Թաթսթոուն&gt; ՍՊԸ</t>
  </si>
  <si>
    <t>Այգեձորի 
/Թղկուտի տեղ./</t>
  </si>
  <si>
    <t xml:space="preserve">Լիճքի </t>
  </si>
  <si>
    <t>պղնձ</t>
  </si>
  <si>
    <t>Մեղրասարի ոսկու հանքավայր</t>
  </si>
  <si>
    <t>Վայոց ձոր</t>
  </si>
  <si>
    <t>&lt;Վարդանի զարթոնքը&gt; ՍՊԸ</t>
  </si>
  <si>
    <t xml:space="preserve">Սոֆի-Բինայի </t>
  </si>
  <si>
    <t>ոսկի բազմամետաղ</t>
  </si>
  <si>
    <t>ՊՎ-239 27.09.12թ</t>
  </si>
  <si>
    <t xml:space="preserve">Ամուլսարի </t>
  </si>
  <si>
    <t>ոսկեբեր քվարցիտներ</t>
  </si>
  <si>
    <t>ՊՎ-245 26.09.12թ</t>
  </si>
  <si>
    <t>&lt; Վայք Գոլդ &gt; ՍՊԸ</t>
  </si>
  <si>
    <t xml:space="preserve">Ազատեկի </t>
  </si>
  <si>
    <t xml:space="preserve">&lt;Մեղրաձոր Գոլդ&gt; ՍՊԸ </t>
  </si>
  <si>
    <t>Մեղրաձորի</t>
  </si>
  <si>
    <t>&lt;Արմենիան քափըր փրոգրամ&gt; ՓԲԸ</t>
  </si>
  <si>
    <t xml:space="preserve">Ալավերդու </t>
  </si>
  <si>
    <t>ՊՎ-393  20.02.13թ</t>
  </si>
  <si>
    <t xml:space="preserve">  </t>
  </si>
  <si>
    <t>«ՀՐԱՇՔ ՄԵՏԱՂ» ՍՊԸ</t>
  </si>
  <si>
    <t>Բարձրադիրի (Մազրայի) ոսկու հանքավայր</t>
  </si>
  <si>
    <t>&lt;Զանգեզուրի պղնձամոլիբդե
նային կոմբինատ&gt; ՓԲԸ</t>
  </si>
  <si>
    <t xml:space="preserve">«ՂԱՐԱԳՈՒԼՅԱՆՆԵՐ» ՓԲԸ  </t>
  </si>
  <si>
    <t>ՀՀ Սյունիքի մարզի Վերին Վարդանիձորի ոսկի-բազմամետաղային հանքավայրի Կենտրոնական տեղամաս</t>
  </si>
  <si>
    <t>Պ-547 25.10.2016թ.</t>
  </si>
  <si>
    <t xml:space="preserve">«ԳԵՂԻ ԳՕԼԴ» ՍՊԸ  </t>
  </si>
  <si>
    <t xml:space="preserve">ՀՀ Սյունիքի մարզի Ոսկեձորի ոսկի-բազմամետաղային </t>
  </si>
  <si>
    <t>Պ-544 22.07.2016թ</t>
  </si>
  <si>
    <t>ՊՎ-095 26.09.12թ</t>
  </si>
  <si>
    <t>2015թ.</t>
  </si>
  <si>
    <t>2016թ.</t>
  </si>
  <si>
    <t>2017թ.</t>
  </si>
  <si>
    <t xml:space="preserve">«ԱՏ-ՄԵՏԱԼՍ» ՍՊԸ  </t>
  </si>
  <si>
    <t>Դաստակերտի                   պղինձ-մոլիբդեն</t>
  </si>
  <si>
    <r>
      <t xml:space="preserve">&lt;Կապանի լեռնահարստացման կոմբինատ&gt; ՓԲԸ                                                                                                                                               </t>
    </r>
    <r>
      <rPr>
        <i/>
        <sz val="11"/>
        <rFont val="GHEA Grapalat"/>
        <family val="3"/>
      </rPr>
      <t>/նախկին &lt;Դանդի Փրիշս Մետալս Կապան&gt;
 ՓԲԸ               /նախկին &lt;Դինո-Գոլդ Մայնինգ Քամփնի&gt;ՓԲԸ/</t>
    </r>
  </si>
  <si>
    <r>
      <t xml:space="preserve">«ԼԻՃՔՎԱԶ» ՓԲԸ                                    </t>
    </r>
    <r>
      <rPr>
        <i/>
        <sz val="11"/>
        <rFont val="GHEA Grapalat"/>
        <family val="3"/>
      </rPr>
      <t xml:space="preserve">&lt;Սագամար&gt; ՓԲԸ
Ընդերքօգտագործման իրավունքը փոխանցվել է «ԷԼՎԻ ԳՈԼԴ ՄԱՅՆԻՆԳ» ՓԲԸ-ին անվանափոխվել է «ԼԻՃՔՎԱԶ» ՓԲԸ </t>
    </r>
    <r>
      <rPr>
        <i/>
        <sz val="12"/>
        <rFont val="GHEA Grapalat"/>
        <family val="3"/>
      </rPr>
      <t xml:space="preserve">    </t>
    </r>
  </si>
  <si>
    <t>Փաստացի  վճարված                                             ըստ տարիների                                        /հազ. Դրամ/</t>
  </si>
  <si>
    <t>ՊՎ-093 20.10.12թ</t>
  </si>
  <si>
    <t>ՊՎ-057 20.08.12թ</t>
  </si>
  <si>
    <t xml:space="preserve">Պ-515             22.08.14թ.
</t>
  </si>
  <si>
    <t>ՊՎ-183  27.11.12թ</t>
  </si>
  <si>
    <t>ՊՎ-232           27.11.12թ</t>
  </si>
  <si>
    <t>ՊՎ-293  22.11.12թ</t>
  </si>
  <si>
    <t>Պ-458          11.02.13թ</t>
  </si>
  <si>
    <t>Պ-459           11.02.13թ</t>
  </si>
  <si>
    <t>Պ-542            15.06.16թ.</t>
  </si>
  <si>
    <t>Պ-514           16.01.15թ.</t>
  </si>
  <si>
    <t>Պ-371             12.12.12թ</t>
  </si>
  <si>
    <r>
      <t xml:space="preserve">«ԼԻԴԻԱՆ ԱՐՄԵՆԻԱ» ՓԲԸ                           </t>
    </r>
    <r>
      <rPr>
        <i/>
        <sz val="11"/>
        <rFont val="GHEA Grapalat"/>
        <family val="3"/>
      </rPr>
      <t>&lt;Գեոթիմ&gt; ՓԲԸ-ն անվանափոխվել է</t>
    </r>
  </si>
  <si>
    <t>--</t>
  </si>
  <si>
    <t xml:space="preserve">Տ Ե Ղ Ե Կ Ա Տ Վ Ու Թ Յ Ու Ն </t>
  </si>
  <si>
    <t xml:space="preserve">մետաղական հանքարդյունաբերական ընկերությունների կողմից շրջակա միջավայրի պահպանության դրամագլխին                      վճարված գումարների վերաբերյալ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</si>
</sst>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(* #,##0.000_);_(* \(#,##0.000\);_(* &quot;-&quot;??_);_(@_)"/>
    <numFmt numFmtId="202" formatCode="_(* #,##0.0_);_(* \(#,##0.0\);_(* &quot;-&quot;??_);_(@_)"/>
    <numFmt numFmtId="203" formatCode="0.0000000"/>
    <numFmt numFmtId="204" formatCode="0.00000000"/>
    <numFmt numFmtId="205" formatCode="0.000000000"/>
    <numFmt numFmtId="206" formatCode="_(* #,##0.000_);_(* \(#,##0.000\);_(* &quot;-&quot;?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"/>
    <numFmt numFmtId="212" formatCode="_-* #,##0.0_р_._-;\-* #,##0.0_р_._-;_-* &quot;-&quot;?_р_._-;_-@_-"/>
    <numFmt numFmtId="213" formatCode="_-* #,##0.000_р_._-;\-* #,##0.000_р_._-;_-* &quot;-&quot;???_р_._-;_-@_-"/>
    <numFmt numFmtId="214" formatCode="[$-FC19]d\ mmmm\ yyyy\ &quot;г.&quot;"/>
    <numFmt numFmtId="215" formatCode="_(* #,##0.0000_);_(* \(#,##0.0000\);_(* &quot;-&quot;??_);_(@_)"/>
    <numFmt numFmtId="216" formatCode="#,##0.00&quot;  &quot;;\-#,##0.00&quot;  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 Armenian"/>
      <family val="2"/>
    </font>
    <font>
      <sz val="8"/>
      <color indexed="10"/>
      <name val="Arial Armenian"/>
      <family val="2"/>
    </font>
    <font>
      <sz val="10"/>
      <name val="Tahoma"/>
      <family val="2"/>
    </font>
    <font>
      <sz val="9"/>
      <name val="Arial Armenian"/>
      <family val="2"/>
    </font>
    <font>
      <sz val="8"/>
      <name val="Times Armenian"/>
      <family val="1"/>
    </font>
    <font>
      <sz val="8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0"/>
      <name val="Tahoma"/>
      <family val="2"/>
    </font>
    <font>
      <sz val="10"/>
      <name val="Times Armenian"/>
      <family val="1"/>
    </font>
    <font>
      <sz val="14"/>
      <name val="GHEA Grapalat"/>
      <family val="3"/>
    </font>
    <font>
      <i/>
      <sz val="9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196" fontId="4" fillId="0" borderId="0" xfId="0" applyNumberFormat="1" applyFont="1" applyFill="1" applyAlignment="1">
      <alignment/>
    </xf>
    <xf numFmtId="198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98" fontId="8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19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96" fontId="6" fillId="33" borderId="10" xfId="0" applyNumberFormat="1" applyFont="1" applyFill="1" applyBorder="1" applyAlignment="1">
      <alignment horizontal="center"/>
    </xf>
    <xf numFmtId="198" fontId="6" fillId="33" borderId="10" xfId="0" applyNumberFormat="1" applyFont="1" applyFill="1" applyBorder="1" applyAlignment="1">
      <alignment horizontal="center" vertical="center"/>
    </xf>
    <xf numFmtId="198" fontId="11" fillId="0" borderId="10" xfId="0" applyNumberFormat="1" applyFont="1" applyFill="1" applyBorder="1" applyAlignment="1">
      <alignment horizontal="center" vertical="center"/>
    </xf>
    <xf numFmtId="198" fontId="8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196" fontId="6" fillId="33" borderId="0" xfId="0" applyNumberFormat="1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98" fontId="11" fillId="0" borderId="2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196" fontId="6" fillId="33" borderId="22" xfId="0" applyNumberFormat="1" applyFont="1" applyFill="1" applyBorder="1" applyAlignment="1">
      <alignment horizontal="center" vertical="center"/>
    </xf>
    <xf numFmtId="198" fontId="8" fillId="0" borderId="2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right" vertical="center" wrapText="1"/>
    </xf>
    <xf numFmtId="2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wrapText="1"/>
    </xf>
    <xf numFmtId="0" fontId="17" fillId="34" borderId="0" xfId="0" applyFont="1" applyFill="1" applyAlignment="1">
      <alignment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198" fontId="22" fillId="34" borderId="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2" fontId="17" fillId="34" borderId="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top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 quotePrefix="1">
      <alignment horizontal="center" vertical="center"/>
    </xf>
    <xf numFmtId="2" fontId="18" fillId="34" borderId="10" xfId="0" applyNumberFormat="1" applyFont="1" applyFill="1" applyBorder="1" applyAlignment="1" quotePrefix="1">
      <alignment horizontal="center" vertical="center" wrapText="1"/>
    </xf>
    <xf numFmtId="0" fontId="61" fillId="34" borderId="1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/>
    </xf>
    <xf numFmtId="0" fontId="18" fillId="34" borderId="37" xfId="0" applyFont="1" applyFill="1" applyBorder="1" applyAlignment="1">
      <alignment horizontal="center"/>
    </xf>
    <xf numFmtId="0" fontId="17" fillId="34" borderId="0" xfId="0" applyFont="1" applyFill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1"/>
  <sheetViews>
    <sheetView zoomScalePageLayoutView="0" workbookViewId="0" topLeftCell="A1">
      <selection activeCell="A2" sqref="A2:H2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1.28125" style="1" customWidth="1"/>
    <col min="7" max="7" width="10.0039062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79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 thickBot="1"/>
    <row r="6" spans="1:14" s="8" customFormat="1" ht="35.25" customHeight="1" thickBot="1">
      <c r="A6" s="90" t="s">
        <v>33</v>
      </c>
      <c r="B6" s="92" t="s">
        <v>20</v>
      </c>
      <c r="C6" s="94" t="s">
        <v>21</v>
      </c>
      <c r="D6" s="94" t="s">
        <v>22</v>
      </c>
      <c r="E6" s="96" t="s">
        <v>34</v>
      </c>
      <c r="F6" s="98" t="s">
        <v>131</v>
      </c>
      <c r="G6" s="99"/>
      <c r="H6" s="100"/>
      <c r="I6" s="12"/>
      <c r="J6" s="12"/>
      <c r="K6" s="12"/>
      <c r="L6" s="12"/>
      <c r="M6" s="12"/>
      <c r="N6" s="12"/>
    </row>
    <row r="7" spans="1:14" s="8" customFormat="1" ht="21" customHeight="1" thickBot="1">
      <c r="A7" s="91"/>
      <c r="B7" s="93"/>
      <c r="C7" s="95"/>
      <c r="D7" s="95"/>
      <c r="E7" s="97"/>
      <c r="F7" s="23" t="s">
        <v>56</v>
      </c>
      <c r="G7" s="24" t="s">
        <v>23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ht="20.25" customHeight="1">
      <c r="A9" s="2">
        <v>1</v>
      </c>
      <c r="B9" s="31" t="s">
        <v>18</v>
      </c>
      <c r="C9" s="29" t="s">
        <v>94</v>
      </c>
      <c r="D9" s="29" t="s">
        <v>25</v>
      </c>
      <c r="E9" s="30" t="s">
        <v>14</v>
      </c>
      <c r="F9" s="32"/>
      <c r="G9" s="32">
        <v>43.35</v>
      </c>
      <c r="H9" s="32">
        <f aca="true" t="shared" si="0" ref="H9:H20">G9+F9</f>
        <v>43.35</v>
      </c>
      <c r="L9" s="12"/>
      <c r="M9" s="12"/>
      <c r="N9" s="12"/>
    </row>
    <row r="10" spans="1:14" ht="22.5" customHeight="1">
      <c r="A10" s="2">
        <v>2</v>
      </c>
      <c r="B10" s="31" t="s">
        <v>87</v>
      </c>
      <c r="C10" s="29" t="s">
        <v>27</v>
      </c>
      <c r="D10" s="29" t="s">
        <v>26</v>
      </c>
      <c r="E10" s="30" t="s">
        <v>110</v>
      </c>
      <c r="F10" s="43"/>
      <c r="G10" s="35">
        <v>328.982</v>
      </c>
      <c r="H10" s="32">
        <f t="shared" si="0"/>
        <v>328.982</v>
      </c>
      <c r="L10" s="12"/>
      <c r="M10" s="12"/>
      <c r="N10" s="12"/>
    </row>
    <row r="11" spans="1:14" ht="21.75" customHeight="1">
      <c r="A11" s="2">
        <v>3</v>
      </c>
      <c r="B11" s="31" t="s">
        <v>87</v>
      </c>
      <c r="C11" s="29" t="s">
        <v>88</v>
      </c>
      <c r="D11" s="29" t="s">
        <v>25</v>
      </c>
      <c r="E11" s="30" t="s">
        <v>4</v>
      </c>
      <c r="F11" s="32"/>
      <c r="G11" s="35">
        <v>88.617</v>
      </c>
      <c r="H11" s="32">
        <f t="shared" si="0"/>
        <v>88.617</v>
      </c>
      <c r="L11" s="12"/>
      <c r="M11" s="12"/>
      <c r="N11" s="12"/>
    </row>
    <row r="12" spans="1:14" ht="29.25" customHeight="1">
      <c r="A12" s="2">
        <v>4</v>
      </c>
      <c r="B12" s="31" t="s">
        <v>132</v>
      </c>
      <c r="C12" s="29" t="s">
        <v>126</v>
      </c>
      <c r="D12" s="29" t="s">
        <v>152</v>
      </c>
      <c r="E12" s="30" t="s">
        <v>129</v>
      </c>
      <c r="F12" s="32"/>
      <c r="G12" s="33">
        <v>199</v>
      </c>
      <c r="H12" s="32">
        <f t="shared" si="0"/>
        <v>199</v>
      </c>
      <c r="L12" s="12"/>
      <c r="M12" s="12"/>
      <c r="N12" s="12"/>
    </row>
    <row r="13" spans="1:14" ht="23.25" customHeight="1">
      <c r="A13" s="2">
        <v>5</v>
      </c>
      <c r="B13" s="30" t="s">
        <v>150</v>
      </c>
      <c r="C13" s="29" t="s">
        <v>92</v>
      </c>
      <c r="D13" s="28" t="s">
        <v>40</v>
      </c>
      <c r="E13" s="30" t="s">
        <v>41</v>
      </c>
      <c r="F13" s="33"/>
      <c r="G13" s="32">
        <v>62.8</v>
      </c>
      <c r="H13" s="32">
        <f t="shared" si="0"/>
        <v>62.8</v>
      </c>
      <c r="L13" s="12"/>
      <c r="M13" s="12"/>
      <c r="N13" s="12"/>
    </row>
    <row r="14" spans="1:8" ht="30.75" customHeight="1">
      <c r="A14" s="2">
        <v>6</v>
      </c>
      <c r="B14" s="30" t="s">
        <v>155</v>
      </c>
      <c r="C14" s="29" t="s">
        <v>156</v>
      </c>
      <c r="D14" s="29" t="s">
        <v>157</v>
      </c>
      <c r="E14" s="30" t="s">
        <v>158</v>
      </c>
      <c r="F14" s="32"/>
      <c r="G14" s="32">
        <v>80.568</v>
      </c>
      <c r="H14" s="32">
        <f t="shared" si="0"/>
        <v>80.568</v>
      </c>
    </row>
    <row r="15" spans="1:14" ht="31.5" customHeight="1">
      <c r="A15" s="2">
        <v>7</v>
      </c>
      <c r="B15" s="30" t="s">
        <v>83</v>
      </c>
      <c r="C15" s="36" t="s">
        <v>114</v>
      </c>
      <c r="D15" s="37" t="s">
        <v>86</v>
      </c>
      <c r="E15" s="29" t="s">
        <v>82</v>
      </c>
      <c r="F15" s="38"/>
      <c r="G15" s="32">
        <v>126.4</v>
      </c>
      <c r="H15" s="32">
        <f t="shared" si="0"/>
        <v>126.4</v>
      </c>
      <c r="L15" s="12"/>
      <c r="M15" s="12"/>
      <c r="N15" s="12"/>
    </row>
    <row r="16" spans="1:14" ht="22.5" customHeight="1">
      <c r="A16" s="2">
        <v>8</v>
      </c>
      <c r="B16" s="30" t="s">
        <v>28</v>
      </c>
      <c r="C16" s="29"/>
      <c r="D16" s="29"/>
      <c r="E16" s="30" t="s">
        <v>64</v>
      </c>
      <c r="F16" s="32"/>
      <c r="G16" s="32">
        <v>17</v>
      </c>
      <c r="H16" s="32">
        <f t="shared" si="0"/>
        <v>17</v>
      </c>
      <c r="L16" s="12"/>
      <c r="M16" s="12"/>
      <c r="N16" s="12"/>
    </row>
    <row r="17" spans="1:14" ht="22.5" customHeight="1">
      <c r="A17" s="2">
        <v>9</v>
      </c>
      <c r="B17" s="31" t="s">
        <v>28</v>
      </c>
      <c r="C17" s="29" t="s">
        <v>29</v>
      </c>
      <c r="D17" s="28" t="s">
        <v>149</v>
      </c>
      <c r="E17" s="30" t="s">
        <v>35</v>
      </c>
      <c r="F17" s="35"/>
      <c r="G17" s="32">
        <v>28.966</v>
      </c>
      <c r="H17" s="32">
        <f t="shared" si="0"/>
        <v>28.966</v>
      </c>
      <c r="L17" s="12"/>
      <c r="M17" s="12"/>
      <c r="N17" s="12"/>
    </row>
    <row r="18" spans="1:14" ht="24.75" customHeight="1">
      <c r="A18" s="2">
        <v>10</v>
      </c>
      <c r="B18" s="31" t="s">
        <v>11</v>
      </c>
      <c r="C18" s="28" t="s">
        <v>66</v>
      </c>
      <c r="D18" s="29"/>
      <c r="E18" s="30"/>
      <c r="F18" s="32"/>
      <c r="G18" s="32">
        <v>95.01</v>
      </c>
      <c r="H18" s="32">
        <f t="shared" si="0"/>
        <v>95.01</v>
      </c>
      <c r="L18" s="12"/>
      <c r="M18" s="12"/>
      <c r="N18" s="12"/>
    </row>
    <row r="19" spans="1:8" ht="21.75" customHeight="1">
      <c r="A19" s="2">
        <v>11</v>
      </c>
      <c r="B19" s="31" t="s">
        <v>11</v>
      </c>
      <c r="C19" s="28"/>
      <c r="D19" s="29"/>
      <c r="E19" s="30"/>
      <c r="F19" s="32"/>
      <c r="G19" s="32">
        <v>1752.9</v>
      </c>
      <c r="H19" s="32">
        <f t="shared" si="0"/>
        <v>1752.9</v>
      </c>
    </row>
    <row r="20" spans="1:8" ht="27" customHeight="1">
      <c r="A20" s="2">
        <v>12</v>
      </c>
      <c r="B20" s="31" t="s">
        <v>116</v>
      </c>
      <c r="C20" s="28"/>
      <c r="D20" s="29"/>
      <c r="E20" s="30" t="s">
        <v>84</v>
      </c>
      <c r="F20" s="32"/>
      <c r="G20" s="32">
        <v>2953</v>
      </c>
      <c r="H20" s="32">
        <f t="shared" si="0"/>
        <v>2953</v>
      </c>
    </row>
    <row r="21" spans="1:8" ht="20.25" customHeight="1" thickBot="1">
      <c r="A21" s="86" t="s">
        <v>117</v>
      </c>
      <c r="B21" s="87"/>
      <c r="C21" s="17"/>
      <c r="D21" s="17"/>
      <c r="E21" s="18"/>
      <c r="F21" s="19">
        <f>SUM(F9:F20)</f>
        <v>0</v>
      </c>
      <c r="G21" s="19">
        <f>SUM(G9:G20)</f>
        <v>5776.593</v>
      </c>
      <c r="H21" s="19">
        <f>SUM(H9:H20)</f>
        <v>5776.593</v>
      </c>
    </row>
    <row r="22" spans="1:5" ht="12.75">
      <c r="A22" s="4"/>
      <c r="B22" s="3"/>
      <c r="C22" s="4"/>
      <c r="D22" s="4"/>
      <c r="E22" s="4"/>
    </row>
    <row r="23" spans="1:5" ht="12.75">
      <c r="A23" s="4"/>
      <c r="B23" s="3"/>
      <c r="C23" s="4"/>
      <c r="D23" s="4"/>
      <c r="E23" s="4"/>
    </row>
    <row r="24" spans="1:8" ht="12.75">
      <c r="A24" s="4"/>
      <c r="B24" s="3"/>
      <c r="E24" s="4"/>
      <c r="H24" s="15"/>
    </row>
    <row r="25" spans="1:5" ht="12.75">
      <c r="A25" s="4"/>
      <c r="B25" s="3"/>
      <c r="C25" s="13"/>
      <c r="D25" s="4"/>
      <c r="E25" s="4"/>
    </row>
    <row r="26" spans="1:8" ht="12.75">
      <c r="A26" s="4"/>
      <c r="B26" s="3"/>
      <c r="C26" s="4"/>
      <c r="D26" s="4"/>
      <c r="E26" s="4"/>
      <c r="H26" s="14"/>
    </row>
    <row r="27" spans="1:5" ht="12.75">
      <c r="A27" s="4"/>
      <c r="B27" s="3"/>
      <c r="C27" s="4"/>
      <c r="D27" s="4"/>
      <c r="E27" s="4"/>
    </row>
    <row r="28" spans="1:8" ht="12.75">
      <c r="A28" s="4"/>
      <c r="B28" s="3"/>
      <c r="C28" s="4"/>
      <c r="D28" s="4"/>
      <c r="E28" s="4"/>
      <c r="H28" s="15"/>
    </row>
    <row r="29" spans="1:5" ht="12.75">
      <c r="A29" s="4"/>
      <c r="B29" s="3"/>
      <c r="C29" s="4"/>
      <c r="D29" s="4"/>
      <c r="E29" s="4"/>
    </row>
    <row r="30" spans="1:5" ht="12.75">
      <c r="A30" s="4"/>
      <c r="B30" s="3"/>
      <c r="C30" s="4"/>
      <c r="D30" s="4"/>
      <c r="E30" s="4"/>
    </row>
    <row r="31" spans="1:5" ht="12.75">
      <c r="A31" s="4"/>
      <c r="B31" s="3"/>
      <c r="C31" s="4"/>
      <c r="D31" s="4"/>
      <c r="E31" s="4"/>
    </row>
    <row r="32" spans="1:5" ht="12.75">
      <c r="A32" s="4"/>
      <c r="B32" s="3"/>
      <c r="C32" s="4"/>
      <c r="D32" s="4"/>
      <c r="E32" s="4"/>
    </row>
    <row r="33" spans="1:5" ht="12.75">
      <c r="A33" s="4"/>
      <c r="B33" s="3"/>
      <c r="C33" s="4"/>
      <c r="D33" s="4"/>
      <c r="E33" s="4"/>
    </row>
    <row r="34" spans="1:2" ht="12.75">
      <c r="A34" s="4"/>
      <c r="B34" s="1"/>
    </row>
    <row r="35" spans="1:2" ht="12.75">
      <c r="A35" s="4"/>
      <c r="B35" s="1"/>
    </row>
    <row r="36" spans="1:2" ht="12.75">
      <c r="A36" s="4"/>
      <c r="B36" s="1"/>
    </row>
    <row r="37" spans="1:2" ht="12.75">
      <c r="A37" s="4"/>
      <c r="B37" s="1"/>
    </row>
    <row r="38" spans="1:2" ht="12.75">
      <c r="A38" s="4"/>
      <c r="B38" s="1"/>
    </row>
    <row r="39" spans="1:2" ht="12.75">
      <c r="A39" s="4"/>
      <c r="B39" s="1"/>
    </row>
    <row r="40" spans="1:2" ht="12.75">
      <c r="A40" s="4"/>
      <c r="B40" s="1"/>
    </row>
    <row r="41" spans="1:5" ht="12.75">
      <c r="A41" s="4"/>
      <c r="B41" s="3"/>
      <c r="C41" s="4"/>
      <c r="D41" s="4"/>
      <c r="E41" s="4"/>
    </row>
    <row r="42" spans="1:5" ht="12.75">
      <c r="A42" s="4"/>
      <c r="B42" s="3"/>
      <c r="C42" s="4"/>
      <c r="D42" s="4"/>
      <c r="E42" s="4"/>
    </row>
    <row r="43" spans="1:5" ht="12.75">
      <c r="A43" s="4"/>
      <c r="B43" s="3"/>
      <c r="C43" s="4"/>
      <c r="D43" s="4"/>
      <c r="E43" s="4"/>
    </row>
    <row r="44" spans="1:5" ht="12.75">
      <c r="A44" s="4"/>
      <c r="B44" s="3"/>
      <c r="C44" s="4"/>
      <c r="D44" s="4"/>
      <c r="E44" s="4"/>
    </row>
    <row r="45" spans="1:5" ht="12.75">
      <c r="A45" s="4"/>
      <c r="B45" s="3"/>
      <c r="C45" s="4"/>
      <c r="D45" s="4"/>
      <c r="E45" s="4"/>
    </row>
    <row r="46" spans="1:5" ht="12.75">
      <c r="A46" s="4"/>
      <c r="B46" s="3"/>
      <c r="C46" s="4"/>
      <c r="D46" s="4"/>
      <c r="E46" s="4"/>
    </row>
    <row r="47" spans="1:5" ht="12.75">
      <c r="A47" s="4"/>
      <c r="B47" s="3"/>
      <c r="C47" s="4"/>
      <c r="D47" s="4"/>
      <c r="E47" s="4"/>
    </row>
    <row r="48" spans="1:5" ht="12.75">
      <c r="A48" s="4"/>
      <c r="B48" s="3"/>
      <c r="C48" s="4"/>
      <c r="D48" s="4"/>
      <c r="E48" s="4"/>
    </row>
    <row r="49" spans="1:5" ht="12.75">
      <c r="A49" s="4"/>
      <c r="B49" s="3"/>
      <c r="C49" s="4"/>
      <c r="D49" s="4"/>
      <c r="E49" s="4"/>
    </row>
    <row r="50" spans="1:5" ht="12.75">
      <c r="A50" s="4"/>
      <c r="B50" s="3"/>
      <c r="C50" s="4"/>
      <c r="D50" s="4"/>
      <c r="E50" s="4"/>
    </row>
    <row r="51" spans="1:5" ht="12.75">
      <c r="A51" s="4"/>
      <c r="B51" s="3"/>
      <c r="C51" s="4"/>
      <c r="D51" s="4"/>
      <c r="E51" s="4"/>
    </row>
  </sheetData>
  <sheetProtection/>
  <mergeCells count="9">
    <mergeCell ref="A21:B21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85" zoomScaleNormal="85" zoomScalePageLayoutView="0" workbookViewId="0" topLeftCell="A1">
      <pane ySplit="6" topLeftCell="A22" activePane="bottomLeft" state="frozen"/>
      <selection pane="topLeft" activeCell="K512" sqref="K512"/>
      <selection pane="bottomLeft" activeCell="X24" sqref="X24"/>
    </sheetView>
  </sheetViews>
  <sheetFormatPr defaultColWidth="9.28125" defaultRowHeight="12.75"/>
  <cols>
    <col min="1" max="1" width="5.57421875" style="54" customWidth="1"/>
    <col min="2" max="2" width="30.7109375" style="55" customWidth="1"/>
    <col min="3" max="3" width="29.00390625" style="54" customWidth="1"/>
    <col min="4" max="4" width="18.28125" style="54" customWidth="1"/>
    <col min="5" max="5" width="19.7109375" style="54" customWidth="1"/>
    <col min="6" max="6" width="15.28125" style="54" customWidth="1"/>
    <col min="7" max="7" width="13.7109375" style="54" customWidth="1"/>
    <col min="8" max="8" width="14.7109375" style="54" customWidth="1"/>
    <col min="9" max="9" width="3.28125" style="54" hidden="1" customWidth="1"/>
    <col min="10" max="10" width="10.28125" style="54" hidden="1" customWidth="1"/>
    <col min="11" max="12" width="11.7109375" style="54" hidden="1" customWidth="1"/>
    <col min="13" max="13" width="10.57421875" style="54" hidden="1" customWidth="1"/>
    <col min="14" max="14" width="12.28125" style="54" hidden="1" customWidth="1"/>
    <col min="15" max="15" width="9.28125" style="54" hidden="1" customWidth="1"/>
    <col min="16" max="17" width="10.28125" style="54" hidden="1" customWidth="1"/>
    <col min="18" max="19" width="9.28125" style="54" hidden="1" customWidth="1"/>
    <col min="20" max="16384" width="9.28125" style="54" customWidth="1"/>
  </cols>
  <sheetData>
    <row r="1" spans="1:8" ht="24.75" customHeight="1">
      <c r="A1" s="112" t="s">
        <v>285</v>
      </c>
      <c r="B1" s="112"/>
      <c r="C1" s="112"/>
      <c r="D1" s="112"/>
      <c r="E1" s="112"/>
      <c r="F1" s="112"/>
      <c r="G1" s="112"/>
      <c r="H1" s="112"/>
    </row>
    <row r="2" spans="1:8" ht="45" customHeight="1">
      <c r="A2" s="113" t="s">
        <v>286</v>
      </c>
      <c r="B2" s="113"/>
      <c r="C2" s="113"/>
      <c r="D2" s="113"/>
      <c r="E2" s="113"/>
      <c r="F2" s="113"/>
      <c r="G2" s="113"/>
      <c r="H2" s="113"/>
    </row>
    <row r="3" spans="1:8" ht="12" customHeight="1" thickBot="1">
      <c r="A3" s="68"/>
      <c r="B3" s="69"/>
      <c r="C3" s="68"/>
      <c r="D3" s="68"/>
      <c r="E3" s="68"/>
      <c r="F3" s="68"/>
      <c r="G3" s="68"/>
      <c r="H3" s="68"/>
    </row>
    <row r="4" spans="1:8" s="69" customFormat="1" ht="66" customHeight="1">
      <c r="A4" s="114" t="s">
        <v>33</v>
      </c>
      <c r="B4" s="116" t="s">
        <v>166</v>
      </c>
      <c r="C4" s="118" t="s">
        <v>167</v>
      </c>
      <c r="D4" s="123" t="s">
        <v>168</v>
      </c>
      <c r="E4" s="118" t="s">
        <v>169</v>
      </c>
      <c r="F4" s="120" t="s">
        <v>271</v>
      </c>
      <c r="G4" s="121"/>
      <c r="H4" s="122"/>
    </row>
    <row r="5" spans="1:8" s="69" customFormat="1" ht="28.5" customHeight="1" thickBot="1">
      <c r="A5" s="115"/>
      <c r="B5" s="117"/>
      <c r="C5" s="125"/>
      <c r="D5" s="124"/>
      <c r="E5" s="119"/>
      <c r="F5" s="70" t="s">
        <v>264</v>
      </c>
      <c r="G5" s="70" t="s">
        <v>265</v>
      </c>
      <c r="H5" s="71" t="s">
        <v>266</v>
      </c>
    </row>
    <row r="6" spans="1:8" s="57" customFormat="1" ht="21.75" customHeight="1">
      <c r="A6" s="72">
        <v>1</v>
      </c>
      <c r="B6" s="73">
        <v>2</v>
      </c>
      <c r="C6" s="74">
        <v>3</v>
      </c>
      <c r="D6" s="73">
        <v>4</v>
      </c>
      <c r="E6" s="74">
        <v>5</v>
      </c>
      <c r="F6" s="73">
        <v>6</v>
      </c>
      <c r="G6" s="74">
        <v>7</v>
      </c>
      <c r="H6" s="72">
        <v>8</v>
      </c>
    </row>
    <row r="7" spans="1:8" s="57" customFormat="1" ht="26.25" customHeight="1">
      <c r="A7" s="110" t="s">
        <v>173</v>
      </c>
      <c r="B7" s="111"/>
      <c r="C7" s="111"/>
      <c r="D7" s="111"/>
      <c r="E7" s="111"/>
      <c r="F7" s="111"/>
      <c r="G7" s="111"/>
      <c r="H7" s="111"/>
    </row>
    <row r="8" spans="1:16" ht="46.5" customHeight="1">
      <c r="A8" s="66">
        <v>1</v>
      </c>
      <c r="B8" s="61" t="s">
        <v>172</v>
      </c>
      <c r="C8" s="62" t="s">
        <v>171</v>
      </c>
      <c r="D8" s="62" t="s">
        <v>69</v>
      </c>
      <c r="E8" s="62" t="s">
        <v>10</v>
      </c>
      <c r="F8" s="59">
        <v>0</v>
      </c>
      <c r="G8" s="60">
        <v>0</v>
      </c>
      <c r="H8" s="60"/>
      <c r="I8" s="54" t="e">
        <f>IF(#REF!&gt;0,1,0)</f>
        <v>#REF!</v>
      </c>
      <c r="J8" s="109" t="s">
        <v>130</v>
      </c>
      <c r="K8" s="109"/>
      <c r="L8" s="54" t="e">
        <f>IF(#REF!&gt;0,1,0)</f>
        <v>#REF!</v>
      </c>
      <c r="M8" s="54" t="e">
        <f>IF(#REF!&gt;0,1,0)</f>
        <v>#REF!</v>
      </c>
      <c r="O8" s="54" t="e">
        <f>L8+M8</f>
        <v>#REF!</v>
      </c>
      <c r="P8" s="54" t="e">
        <f>IF(O8=2,1,0)</f>
        <v>#REF!</v>
      </c>
    </row>
    <row r="9" spans="1:19" ht="26.25" customHeight="1">
      <c r="A9" s="110" t="s">
        <v>174</v>
      </c>
      <c r="B9" s="111"/>
      <c r="C9" s="111"/>
      <c r="D9" s="111"/>
      <c r="E9" s="111"/>
      <c r="F9" s="111"/>
      <c r="G9" s="111"/>
      <c r="H9" s="111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19" ht="35.25" customHeight="1">
      <c r="A10" s="66">
        <v>1</v>
      </c>
      <c r="B10" s="61" t="s">
        <v>175</v>
      </c>
      <c r="C10" s="62" t="s">
        <v>176</v>
      </c>
      <c r="D10" s="62" t="s">
        <v>177</v>
      </c>
      <c r="E10" s="62" t="s">
        <v>178</v>
      </c>
      <c r="F10" s="59">
        <v>0</v>
      </c>
      <c r="G10" s="60">
        <v>58957.3</v>
      </c>
      <c r="H10" s="60"/>
      <c r="I10" s="54" t="e">
        <f>IF(#REF!&gt;0,1,0)</f>
        <v>#REF!</v>
      </c>
      <c r="L10" s="54" t="e">
        <f>IF(#REF!&gt;0,1,0)</f>
        <v>#REF!</v>
      </c>
      <c r="M10" s="54" t="e">
        <f>IF(#REF!&gt;0,1,0)</f>
        <v>#REF!</v>
      </c>
      <c r="O10" s="54" t="e">
        <f>L10+M10</f>
        <v>#REF!</v>
      </c>
      <c r="P10" s="54" t="e">
        <f>IF(O10=2,1,0)</f>
        <v>#REF!</v>
      </c>
      <c r="S10" s="54">
        <f>IF(G10=0,1,0)</f>
        <v>0</v>
      </c>
    </row>
    <row r="11" spans="1:8" ht="27.75" customHeight="1">
      <c r="A11" s="107" t="s">
        <v>179</v>
      </c>
      <c r="B11" s="108"/>
      <c r="C11" s="108"/>
      <c r="D11" s="108"/>
      <c r="E11" s="108"/>
      <c r="F11" s="108"/>
      <c r="G11" s="108"/>
      <c r="H11" s="108"/>
    </row>
    <row r="12" spans="1:20" ht="40.5" customHeight="1">
      <c r="A12" s="66">
        <v>1</v>
      </c>
      <c r="B12" s="61" t="s">
        <v>248</v>
      </c>
      <c r="C12" s="62" t="s">
        <v>249</v>
      </c>
      <c r="D12" s="62" t="s">
        <v>69</v>
      </c>
      <c r="E12" s="62" t="s">
        <v>273</v>
      </c>
      <c r="F12" s="76">
        <v>307.74</v>
      </c>
      <c r="G12" s="63">
        <v>430</v>
      </c>
      <c r="H12" s="63"/>
      <c r="I12" s="54" t="e">
        <f>IF(#REF!&gt;0,1,0)</f>
        <v>#REF!</v>
      </c>
      <c r="L12" s="54" t="e">
        <f>IF(#REF!&gt;0,1,0)</f>
        <v>#REF!</v>
      </c>
      <c r="S12" s="54">
        <f>IF(G12=0,1,0)</f>
        <v>0</v>
      </c>
      <c r="T12" s="54" t="s">
        <v>253</v>
      </c>
    </row>
    <row r="13" spans="1:19" ht="42.75" customHeight="1">
      <c r="A13" s="66">
        <v>2</v>
      </c>
      <c r="B13" s="61" t="s">
        <v>180</v>
      </c>
      <c r="C13" s="62" t="s">
        <v>181</v>
      </c>
      <c r="D13" s="62" t="s">
        <v>182</v>
      </c>
      <c r="E13" s="62" t="s">
        <v>183</v>
      </c>
      <c r="F13" s="76">
        <v>0</v>
      </c>
      <c r="G13" s="63">
        <v>0</v>
      </c>
      <c r="H13" s="63">
        <v>0</v>
      </c>
      <c r="S13" s="54">
        <f>IF(G13=0,1,0)</f>
        <v>1</v>
      </c>
    </row>
    <row r="14" spans="1:19" ht="42.75" customHeight="1">
      <c r="A14" s="66">
        <v>3</v>
      </c>
      <c r="B14" s="85" t="s">
        <v>184</v>
      </c>
      <c r="C14" s="61" t="s">
        <v>185</v>
      </c>
      <c r="D14" s="61" t="s">
        <v>186</v>
      </c>
      <c r="E14" s="62" t="s">
        <v>263</v>
      </c>
      <c r="F14" s="76">
        <v>0</v>
      </c>
      <c r="G14" s="76">
        <f>32.907+168.469</f>
        <v>201.37599999999998</v>
      </c>
      <c r="H14" s="83" t="s">
        <v>284</v>
      </c>
      <c r="S14" s="54">
        <f>IF(G14=0,1,0)</f>
        <v>0</v>
      </c>
    </row>
    <row r="15" spans="1:19" ht="49.5" customHeight="1">
      <c r="A15" s="66">
        <v>4</v>
      </c>
      <c r="B15" s="61" t="s">
        <v>187</v>
      </c>
      <c r="C15" s="62" t="s">
        <v>188</v>
      </c>
      <c r="D15" s="62" t="s">
        <v>189</v>
      </c>
      <c r="E15" s="62" t="s">
        <v>190</v>
      </c>
      <c r="F15" s="76">
        <v>1028.46</v>
      </c>
      <c r="G15" s="63">
        <v>1028.46</v>
      </c>
      <c r="H15" s="63"/>
      <c r="L15" s="54" t="e">
        <f>IF(#REF!&gt;0,1,0)</f>
        <v>#REF!</v>
      </c>
      <c r="S15" s="54">
        <f>IF(G15=0,1,0)</f>
        <v>0</v>
      </c>
    </row>
    <row r="16" spans="1:8" ht="26.25" customHeight="1">
      <c r="A16" s="107" t="s">
        <v>191</v>
      </c>
      <c r="B16" s="108"/>
      <c r="C16" s="108"/>
      <c r="D16" s="108"/>
      <c r="E16" s="108"/>
      <c r="F16" s="108"/>
      <c r="G16" s="108"/>
      <c r="H16" s="108"/>
    </row>
    <row r="17" spans="1:19" ht="54.75" customHeight="1">
      <c r="A17" s="66">
        <v>1</v>
      </c>
      <c r="B17" s="61" t="s">
        <v>192</v>
      </c>
      <c r="C17" s="62" t="s">
        <v>193</v>
      </c>
      <c r="D17" s="62" t="s">
        <v>194</v>
      </c>
      <c r="E17" s="62" t="s">
        <v>272</v>
      </c>
      <c r="F17" s="76">
        <v>0</v>
      </c>
      <c r="G17" s="63">
        <v>0</v>
      </c>
      <c r="H17" s="63"/>
      <c r="I17" s="54" t="e">
        <f>IF(#REF!&gt;0,1,0)</f>
        <v>#REF!</v>
      </c>
      <c r="J17" s="58"/>
      <c r="L17" s="54" t="e">
        <f>IF(#REF!&gt;0,1,0)</f>
        <v>#REF!</v>
      </c>
      <c r="M17" s="54" t="e">
        <f>IF(#REF!&gt;0,1,0)</f>
        <v>#REF!</v>
      </c>
      <c r="O17" s="54" t="e">
        <f>L17+M17</f>
        <v>#REF!</v>
      </c>
      <c r="P17" s="54" t="e">
        <f>IF(O17=2,1,0)</f>
        <v>#REF!</v>
      </c>
      <c r="S17" s="54">
        <f>IF(G17=0,1,0)</f>
        <v>1</v>
      </c>
    </row>
    <row r="18" spans="1:19" ht="46.5" customHeight="1">
      <c r="A18" s="66">
        <v>2</v>
      </c>
      <c r="B18" s="61" t="s">
        <v>195</v>
      </c>
      <c r="C18" s="62" t="s">
        <v>196</v>
      </c>
      <c r="D18" s="62" t="s">
        <v>197</v>
      </c>
      <c r="E18" s="62" t="s">
        <v>198</v>
      </c>
      <c r="F18" s="76">
        <v>0</v>
      </c>
      <c r="G18" s="63">
        <v>0</v>
      </c>
      <c r="H18" s="63"/>
      <c r="I18" s="54" t="e">
        <f>IF(#REF!&gt;0,1,0)</f>
        <v>#REF!</v>
      </c>
      <c r="J18" s="58"/>
      <c r="L18" s="54" t="e">
        <f>IF(#REF!&gt;0,1,0)</f>
        <v>#REF!</v>
      </c>
      <c r="M18" s="54" t="e">
        <f>IF(#REF!&gt;0,1,0)</f>
        <v>#REF!</v>
      </c>
      <c r="O18" s="54" t="e">
        <f>L18+M18</f>
        <v>#REF!</v>
      </c>
      <c r="P18" s="54" t="e">
        <f>IF(O18=2,1,0)</f>
        <v>#REF!</v>
      </c>
      <c r="S18" s="54">
        <f>IF(G18=0,1,0)</f>
        <v>1</v>
      </c>
    </row>
    <row r="19" spans="1:19" ht="39" customHeight="1">
      <c r="A19" s="66">
        <v>3</v>
      </c>
      <c r="B19" s="61" t="s">
        <v>199</v>
      </c>
      <c r="C19" s="62" t="s">
        <v>200</v>
      </c>
      <c r="D19" s="62" t="s">
        <v>201</v>
      </c>
      <c r="E19" s="62" t="s">
        <v>202</v>
      </c>
      <c r="F19" s="76">
        <v>0</v>
      </c>
      <c r="G19" s="63">
        <v>0</v>
      </c>
      <c r="H19" s="63"/>
      <c r="I19" s="54" t="e">
        <f>IF(#REF!&gt;0,1,0)</f>
        <v>#REF!</v>
      </c>
      <c r="L19" s="54" t="e">
        <f>IF(#REF!&gt;0,1,0)</f>
        <v>#REF!</v>
      </c>
      <c r="M19" s="54" t="e">
        <f>IF(#REF!&gt;0,1,0)</f>
        <v>#REF!</v>
      </c>
      <c r="O19" s="54" t="e">
        <f>L19+M19</f>
        <v>#REF!</v>
      </c>
      <c r="P19" s="54" t="e">
        <f>IF(O19=2,1,0)</f>
        <v>#REF!</v>
      </c>
      <c r="S19" s="54">
        <f>IF(G19=0,1,0)</f>
        <v>1</v>
      </c>
    </row>
    <row r="20" spans="1:19" ht="43.5" customHeight="1">
      <c r="A20" s="66">
        <v>4</v>
      </c>
      <c r="B20" s="61" t="s">
        <v>203</v>
      </c>
      <c r="C20" s="62" t="s">
        <v>204</v>
      </c>
      <c r="D20" s="62" t="s">
        <v>182</v>
      </c>
      <c r="E20" s="62" t="s">
        <v>205</v>
      </c>
      <c r="F20" s="76">
        <v>0</v>
      </c>
      <c r="G20" s="63">
        <v>0</v>
      </c>
      <c r="H20" s="63"/>
      <c r="I20" s="54" t="e">
        <f>IF(#REF!&gt;0,1,0)</f>
        <v>#REF!</v>
      </c>
      <c r="L20" s="54" t="e">
        <f>IF(#REF!&gt;0,1,0)</f>
        <v>#REF!</v>
      </c>
      <c r="M20" s="54" t="e">
        <f>IF(#REF!&gt;0,1,0)</f>
        <v>#REF!</v>
      </c>
      <c r="O20" s="54" t="e">
        <f>L20+M20</f>
        <v>#REF!</v>
      </c>
      <c r="P20" s="54" t="e">
        <f>IF(O20=2,1,0)</f>
        <v>#REF!</v>
      </c>
      <c r="S20" s="54">
        <f>IF(G20=0,1,0)</f>
        <v>1</v>
      </c>
    </row>
    <row r="21" spans="1:19" ht="41.25" customHeight="1">
      <c r="A21" s="66">
        <v>5</v>
      </c>
      <c r="B21" s="61" t="s">
        <v>206</v>
      </c>
      <c r="C21" s="62" t="s">
        <v>207</v>
      </c>
      <c r="D21" s="62" t="s">
        <v>208</v>
      </c>
      <c r="E21" s="62" t="s">
        <v>209</v>
      </c>
      <c r="F21" s="76">
        <v>2953</v>
      </c>
      <c r="G21" s="63">
        <v>2953</v>
      </c>
      <c r="H21" s="63"/>
      <c r="I21" s="54" t="e">
        <f>IF(#REF!&gt;0,1,0)</f>
        <v>#REF!</v>
      </c>
      <c r="L21" s="54" t="e">
        <f>IF(#REF!&gt;0,1,0)</f>
        <v>#REF!</v>
      </c>
      <c r="S21" s="54">
        <f>IF(G21=0,1,0)</f>
        <v>0</v>
      </c>
    </row>
    <row r="22" spans="1:8" ht="45" customHeight="1">
      <c r="A22" s="66">
        <v>6</v>
      </c>
      <c r="B22" s="85" t="s">
        <v>250</v>
      </c>
      <c r="C22" s="62" t="s">
        <v>251</v>
      </c>
      <c r="D22" s="62" t="s">
        <v>197</v>
      </c>
      <c r="E22" s="62" t="s">
        <v>252</v>
      </c>
      <c r="F22" s="76">
        <v>0</v>
      </c>
      <c r="G22" s="83" t="s">
        <v>284</v>
      </c>
      <c r="H22" s="83" t="s">
        <v>284</v>
      </c>
    </row>
    <row r="23" spans="1:8" ht="45.75" customHeight="1">
      <c r="A23" s="66">
        <v>7</v>
      </c>
      <c r="B23" s="61" t="s">
        <v>210</v>
      </c>
      <c r="C23" s="62" t="s">
        <v>211</v>
      </c>
      <c r="D23" s="62" t="s">
        <v>69</v>
      </c>
      <c r="E23" s="62" t="s">
        <v>274</v>
      </c>
      <c r="F23" s="76">
        <v>0</v>
      </c>
      <c r="G23" s="63">
        <v>0</v>
      </c>
      <c r="H23" s="63"/>
    </row>
    <row r="24" spans="1:8" ht="21" customHeight="1">
      <c r="A24" s="107" t="s">
        <v>212</v>
      </c>
      <c r="B24" s="108"/>
      <c r="C24" s="108"/>
      <c r="D24" s="108"/>
      <c r="E24" s="108"/>
      <c r="F24" s="108"/>
      <c r="G24" s="108"/>
      <c r="H24" s="108"/>
    </row>
    <row r="25" spans="1:19" ht="51" customHeight="1">
      <c r="A25" s="66">
        <v>1</v>
      </c>
      <c r="B25" s="61" t="s">
        <v>213</v>
      </c>
      <c r="C25" s="62" t="s">
        <v>214</v>
      </c>
      <c r="D25" s="62" t="s">
        <v>208</v>
      </c>
      <c r="E25" s="62" t="s">
        <v>215</v>
      </c>
      <c r="F25" s="76">
        <v>0</v>
      </c>
      <c r="G25" s="63">
        <v>0</v>
      </c>
      <c r="H25" s="63"/>
      <c r="I25" s="54" t="e">
        <f>IF(#REF!&gt;0,1,0)</f>
        <v>#REF!</v>
      </c>
      <c r="J25" s="58"/>
      <c r="L25" s="54" t="e">
        <f>IF(#REF!&gt;0,1,0)</f>
        <v>#REF!</v>
      </c>
      <c r="M25" s="54" t="e">
        <f>IF(#REF!&gt;0,1,0)</f>
        <v>#REF!</v>
      </c>
      <c r="O25" s="54" t="e">
        <f>L25+M25</f>
        <v>#REF!</v>
      </c>
      <c r="P25" s="54" t="e">
        <f>IF(O25=2,1,0)</f>
        <v>#REF!</v>
      </c>
      <c r="S25" s="54">
        <f aca="true" t="shared" si="0" ref="S25:S30">IF(G25=0,1,0)</f>
        <v>1</v>
      </c>
    </row>
    <row r="26" spans="1:19" ht="38.25" customHeight="1">
      <c r="A26" s="66">
        <v>2</v>
      </c>
      <c r="B26" s="61" t="s">
        <v>216</v>
      </c>
      <c r="C26" s="62" t="s">
        <v>268</v>
      </c>
      <c r="D26" s="62" t="s">
        <v>208</v>
      </c>
      <c r="E26" s="62" t="s">
        <v>217</v>
      </c>
      <c r="F26" s="76">
        <f>1561.152+1561.152</f>
        <v>3122.304</v>
      </c>
      <c r="G26" s="63">
        <v>1561.15</v>
      </c>
      <c r="H26" s="63"/>
      <c r="S26" s="54">
        <f t="shared" si="0"/>
        <v>0</v>
      </c>
    </row>
    <row r="27" spans="1:19" s="77" customFormat="1" ht="132" customHeight="1">
      <c r="A27" s="66">
        <v>3</v>
      </c>
      <c r="B27" s="61" t="s">
        <v>269</v>
      </c>
      <c r="C27" s="62" t="s">
        <v>218</v>
      </c>
      <c r="D27" s="62" t="s">
        <v>194</v>
      </c>
      <c r="E27" s="62" t="s">
        <v>275</v>
      </c>
      <c r="F27" s="76">
        <v>0</v>
      </c>
      <c r="G27" s="76">
        <v>0</v>
      </c>
      <c r="H27" s="76"/>
      <c r="I27" s="54" t="e">
        <f>IF(#REF!&gt;0,1,0)</f>
        <v>#REF!</v>
      </c>
      <c r="L27" s="54" t="e">
        <f>IF(#REF!&gt;0,1,0)</f>
        <v>#REF!</v>
      </c>
      <c r="M27" s="54" t="e">
        <f>IF(#REF!&gt;0,1,0)</f>
        <v>#REF!</v>
      </c>
      <c r="N27" s="54"/>
      <c r="O27" s="54" t="e">
        <f aca="true" t="shared" si="1" ref="O27:O32">L27+M27</f>
        <v>#REF!</v>
      </c>
      <c r="P27" s="54" t="e">
        <f aca="true" t="shared" si="2" ref="P27:P32">IF(O27=2,1,0)</f>
        <v>#REF!</v>
      </c>
      <c r="S27" s="54">
        <f t="shared" si="0"/>
        <v>1</v>
      </c>
    </row>
    <row r="28" spans="1:19" s="56" customFormat="1" ht="69" customHeight="1">
      <c r="A28" s="66">
        <v>4</v>
      </c>
      <c r="B28" s="61" t="s">
        <v>256</v>
      </c>
      <c r="C28" s="62" t="s">
        <v>219</v>
      </c>
      <c r="D28" s="62" t="s">
        <v>208</v>
      </c>
      <c r="E28" s="62" t="s">
        <v>276</v>
      </c>
      <c r="F28" s="76">
        <v>0</v>
      </c>
      <c r="G28" s="63">
        <v>5489.4</v>
      </c>
      <c r="H28" s="63">
        <v>82312.68</v>
      </c>
      <c r="I28" s="54" t="e">
        <f>IF(#REF!&gt;0,1,0)</f>
        <v>#REF!</v>
      </c>
      <c r="L28" s="54" t="e">
        <f>IF(#REF!&gt;0,1,0)</f>
        <v>#REF!</v>
      </c>
      <c r="M28" s="54" t="e">
        <f>IF(#REF!&gt;0,1,0)</f>
        <v>#REF!</v>
      </c>
      <c r="N28" s="54"/>
      <c r="O28" s="54" t="e">
        <f t="shared" si="1"/>
        <v>#REF!</v>
      </c>
      <c r="P28" s="54" t="e">
        <f t="shared" si="2"/>
        <v>#REF!</v>
      </c>
      <c r="S28" s="54">
        <f t="shared" si="0"/>
        <v>0</v>
      </c>
    </row>
    <row r="29" spans="1:19" ht="124.5" customHeight="1">
      <c r="A29" s="66">
        <v>5</v>
      </c>
      <c r="B29" s="61" t="s">
        <v>270</v>
      </c>
      <c r="C29" s="62" t="s">
        <v>220</v>
      </c>
      <c r="D29" s="62" t="s">
        <v>69</v>
      </c>
      <c r="E29" s="62" t="s">
        <v>277</v>
      </c>
      <c r="F29" s="76">
        <v>2190</v>
      </c>
      <c r="G29" s="63">
        <v>0</v>
      </c>
      <c r="H29" s="63"/>
      <c r="I29" s="54" t="e">
        <f>IF(#REF!&gt;0,1,0)</f>
        <v>#REF!</v>
      </c>
      <c r="L29" s="54" t="e">
        <f>IF(#REF!&gt;0,1,0)</f>
        <v>#REF!</v>
      </c>
      <c r="M29" s="54" t="e">
        <f>IF(#REF!&gt;0,1,0)</f>
        <v>#REF!</v>
      </c>
      <c r="O29" s="54" t="e">
        <f t="shared" si="1"/>
        <v>#REF!</v>
      </c>
      <c r="P29" s="54" t="e">
        <f t="shared" si="2"/>
        <v>#REF!</v>
      </c>
      <c r="S29" s="54">
        <f t="shared" si="0"/>
        <v>1</v>
      </c>
    </row>
    <row r="30" spans="1:19" ht="48" customHeight="1">
      <c r="A30" s="66">
        <v>6</v>
      </c>
      <c r="B30" s="61" t="s">
        <v>221</v>
      </c>
      <c r="C30" s="62" t="s">
        <v>170</v>
      </c>
      <c r="D30" s="62" t="s">
        <v>208</v>
      </c>
      <c r="E30" s="62" t="s">
        <v>222</v>
      </c>
      <c r="F30" s="76">
        <v>0</v>
      </c>
      <c r="G30" s="63">
        <v>0</v>
      </c>
      <c r="H30" s="63"/>
      <c r="I30" s="54" t="e">
        <f>IF(#REF!&gt;0,1,0)</f>
        <v>#REF!</v>
      </c>
      <c r="J30" s="58"/>
      <c r="L30" s="54" t="e">
        <f>IF(#REF!&gt;0,1,0)</f>
        <v>#REF!</v>
      </c>
      <c r="M30" s="54" t="e">
        <f>IF(#REF!&gt;0,1,0)</f>
        <v>#REF!</v>
      </c>
      <c r="O30" s="54" t="e">
        <f t="shared" si="1"/>
        <v>#REF!</v>
      </c>
      <c r="P30" s="54" t="e">
        <f t="shared" si="2"/>
        <v>#REF!</v>
      </c>
      <c r="S30" s="54">
        <f t="shared" si="0"/>
        <v>1</v>
      </c>
    </row>
    <row r="31" spans="1:19" ht="39" customHeight="1">
      <c r="A31" s="66">
        <v>7</v>
      </c>
      <c r="B31" s="61" t="s">
        <v>223</v>
      </c>
      <c r="C31" s="62" t="s">
        <v>224</v>
      </c>
      <c r="D31" s="62" t="s">
        <v>69</v>
      </c>
      <c r="E31" s="62" t="s">
        <v>225</v>
      </c>
      <c r="F31" s="76">
        <v>0</v>
      </c>
      <c r="G31" s="83" t="s">
        <v>284</v>
      </c>
      <c r="H31" s="83" t="s">
        <v>284</v>
      </c>
      <c r="I31" s="54" t="e">
        <f>IF(#REF!&gt;0,1,0)</f>
        <v>#REF!</v>
      </c>
      <c r="L31" s="54" t="e">
        <f>IF(#REF!&gt;0,1,0)</f>
        <v>#REF!</v>
      </c>
      <c r="M31" s="54" t="e">
        <f>IF(#REF!&gt;0,1,0)</f>
        <v>#REF!</v>
      </c>
      <c r="O31" s="54" t="e">
        <f t="shared" si="1"/>
        <v>#REF!</v>
      </c>
      <c r="P31" s="54" t="e">
        <f t="shared" si="2"/>
        <v>#REF!</v>
      </c>
      <c r="S31" s="54" t="e">
        <f>IF(#REF!=0,1,0)</f>
        <v>#REF!</v>
      </c>
    </row>
    <row r="32" spans="1:19" ht="45.75" customHeight="1">
      <c r="A32" s="66">
        <v>8</v>
      </c>
      <c r="B32" s="61" t="s">
        <v>226</v>
      </c>
      <c r="C32" s="62" t="s">
        <v>227</v>
      </c>
      <c r="D32" s="62" t="s">
        <v>228</v>
      </c>
      <c r="E32" s="62" t="s">
        <v>229</v>
      </c>
      <c r="F32" s="76">
        <v>0</v>
      </c>
      <c r="G32" s="63">
        <v>0</v>
      </c>
      <c r="H32" s="63"/>
      <c r="I32" s="54" t="e">
        <f>IF(#REF!&gt;0,1,0)</f>
        <v>#REF!</v>
      </c>
      <c r="L32" s="54" t="e">
        <f>IF(#REF!&gt;0,1,0)</f>
        <v>#REF!</v>
      </c>
      <c r="M32" s="54" t="e">
        <f>IF(#REF!&gt;0,1,0)</f>
        <v>#REF!</v>
      </c>
      <c r="O32" s="54" t="e">
        <f t="shared" si="1"/>
        <v>#REF!</v>
      </c>
      <c r="P32" s="54" t="e">
        <f t="shared" si="2"/>
        <v>#REF!</v>
      </c>
      <c r="S32" s="54" t="e">
        <f>IF(#REF!=0,1,0)</f>
        <v>#REF!</v>
      </c>
    </row>
    <row r="33" spans="1:8" ht="67.5" customHeight="1">
      <c r="A33" s="66">
        <v>9</v>
      </c>
      <c r="B33" s="61" t="s">
        <v>230</v>
      </c>
      <c r="C33" s="62" t="s">
        <v>231</v>
      </c>
      <c r="D33" s="62" t="s">
        <v>208</v>
      </c>
      <c r="E33" s="62" t="s">
        <v>232</v>
      </c>
      <c r="F33" s="76">
        <v>475</v>
      </c>
      <c r="G33" s="76">
        <v>0</v>
      </c>
      <c r="H33" s="60"/>
    </row>
    <row r="34" spans="1:19" ht="44.25" customHeight="1">
      <c r="A34" s="66">
        <v>10</v>
      </c>
      <c r="B34" s="61" t="s">
        <v>233</v>
      </c>
      <c r="C34" s="62" t="s">
        <v>234</v>
      </c>
      <c r="D34" s="62" t="s">
        <v>208</v>
      </c>
      <c r="E34" s="62" t="s">
        <v>278</v>
      </c>
      <c r="F34" s="76">
        <v>0</v>
      </c>
      <c r="G34" s="76">
        <f>366.41+517.28+122.135</f>
        <v>1005.825</v>
      </c>
      <c r="H34" s="63"/>
      <c r="I34" s="54" t="e">
        <f>IF(#REF!&gt;0,1,0)</f>
        <v>#REF!</v>
      </c>
      <c r="J34" s="58"/>
      <c r="L34" s="54" t="e">
        <f>IF(#REF!&gt;0,1,0)</f>
        <v>#REF!</v>
      </c>
      <c r="M34" s="54" t="e">
        <f>IF(#REF!&gt;0,1,0)</f>
        <v>#REF!</v>
      </c>
      <c r="O34" s="54" t="e">
        <f>L34+M34</f>
        <v>#REF!</v>
      </c>
      <c r="P34" s="54" t="e">
        <f>IF(O34=2,1,0)</f>
        <v>#REF!</v>
      </c>
      <c r="S34" s="54">
        <f>IF(G35=0,1,0)</f>
        <v>0</v>
      </c>
    </row>
    <row r="35" spans="1:19" ht="39" customHeight="1">
      <c r="A35" s="66">
        <v>11</v>
      </c>
      <c r="B35" s="61" t="s">
        <v>233</v>
      </c>
      <c r="C35" s="70" t="s">
        <v>235</v>
      </c>
      <c r="D35" s="62" t="s">
        <v>236</v>
      </c>
      <c r="E35" s="62" t="s">
        <v>279</v>
      </c>
      <c r="F35" s="76">
        <v>0</v>
      </c>
      <c r="G35" s="76">
        <f>357.33+357.33+119.11</f>
        <v>833.77</v>
      </c>
      <c r="H35" s="63"/>
      <c r="I35" s="54" t="e">
        <f>IF(#REF!&gt;0,1,0)</f>
        <v>#REF!</v>
      </c>
      <c r="J35" s="78"/>
      <c r="L35" s="54" t="e">
        <f>IF(#REF!&gt;0,1,0)</f>
        <v>#REF!</v>
      </c>
      <c r="M35" s="54" t="e">
        <f>IF(#REF!&gt;0,1,0)</f>
        <v>#REF!</v>
      </c>
      <c r="O35" s="54" t="e">
        <f>L35+M35</f>
        <v>#REF!</v>
      </c>
      <c r="P35" s="54" t="e">
        <f>IF(O35=2,1,0)</f>
        <v>#REF!</v>
      </c>
      <c r="S35" s="54">
        <f>IF(G39=0,1,0)</f>
        <v>1</v>
      </c>
    </row>
    <row r="36" spans="1:10" ht="40.5" customHeight="1">
      <c r="A36" s="66">
        <v>12</v>
      </c>
      <c r="B36" s="61" t="s">
        <v>267</v>
      </c>
      <c r="C36" s="79" t="s">
        <v>237</v>
      </c>
      <c r="D36" s="80" t="s">
        <v>69</v>
      </c>
      <c r="E36" s="62" t="s">
        <v>281</v>
      </c>
      <c r="F36" s="76">
        <v>0</v>
      </c>
      <c r="G36" s="63">
        <v>0</v>
      </c>
      <c r="H36" s="76"/>
      <c r="J36" s="58"/>
    </row>
    <row r="37" spans="1:10" ht="56.25" customHeight="1">
      <c r="A37" s="66">
        <v>13</v>
      </c>
      <c r="B37" s="81" t="s">
        <v>254</v>
      </c>
      <c r="C37" s="82" t="s">
        <v>255</v>
      </c>
      <c r="D37" s="62" t="s">
        <v>69</v>
      </c>
      <c r="E37" s="62" t="s">
        <v>280</v>
      </c>
      <c r="F37" s="84" t="s">
        <v>284</v>
      </c>
      <c r="G37" s="63">
        <v>75</v>
      </c>
      <c r="H37" s="60"/>
      <c r="J37" s="58"/>
    </row>
    <row r="38" spans="1:10" ht="55.5" customHeight="1">
      <c r="A38" s="66">
        <v>14</v>
      </c>
      <c r="B38" s="61" t="s">
        <v>260</v>
      </c>
      <c r="C38" s="62" t="s">
        <v>261</v>
      </c>
      <c r="D38" s="62" t="s">
        <v>69</v>
      </c>
      <c r="E38" s="62" t="s">
        <v>262</v>
      </c>
      <c r="F38" s="84" t="s">
        <v>284</v>
      </c>
      <c r="G38" s="63">
        <v>0</v>
      </c>
      <c r="H38" s="60"/>
      <c r="J38" s="58"/>
    </row>
    <row r="39" spans="1:10" ht="113.25" customHeight="1">
      <c r="A39" s="66">
        <v>15</v>
      </c>
      <c r="B39" s="67" t="s">
        <v>257</v>
      </c>
      <c r="C39" s="62" t="s">
        <v>258</v>
      </c>
      <c r="D39" s="62" t="s">
        <v>194</v>
      </c>
      <c r="E39" s="62" t="s">
        <v>259</v>
      </c>
      <c r="F39" s="84" t="s">
        <v>284</v>
      </c>
      <c r="G39" s="63">
        <v>0</v>
      </c>
      <c r="H39" s="60"/>
      <c r="J39" s="58"/>
    </row>
    <row r="40" spans="1:8" ht="21" customHeight="1">
      <c r="A40" s="107" t="s">
        <v>238</v>
      </c>
      <c r="B40" s="108"/>
      <c r="C40" s="108"/>
      <c r="D40" s="108"/>
      <c r="E40" s="108"/>
      <c r="F40" s="108"/>
      <c r="G40" s="108"/>
      <c r="H40" s="108"/>
    </row>
    <row r="41" spans="1:19" ht="46.5" customHeight="1">
      <c r="A41" s="66">
        <v>1</v>
      </c>
      <c r="B41" s="61" t="s">
        <v>239</v>
      </c>
      <c r="C41" s="62" t="s">
        <v>240</v>
      </c>
      <c r="D41" s="62" t="s">
        <v>241</v>
      </c>
      <c r="E41" s="62" t="s">
        <v>242</v>
      </c>
      <c r="F41" s="76">
        <v>0</v>
      </c>
      <c r="G41" s="63">
        <v>0</v>
      </c>
      <c r="H41" s="63"/>
      <c r="I41" s="54" t="e">
        <f>IF(#REF!&gt;0,1,0)</f>
        <v>#REF!</v>
      </c>
      <c r="L41" s="54" t="e">
        <f>IF(#REF!&gt;0,1,0)</f>
        <v>#REF!</v>
      </c>
      <c r="M41" s="54" t="e">
        <f>IF(#REF!&gt;0,1,0)</f>
        <v>#REF!</v>
      </c>
      <c r="O41" s="54" t="e">
        <f>L41+M41</f>
        <v>#REF!</v>
      </c>
      <c r="P41" s="54" t="e">
        <f>IF(O41=2,1,0)</f>
        <v>#REF!</v>
      </c>
      <c r="S41" s="54">
        <f>IF(G41=0,1,0)</f>
        <v>1</v>
      </c>
    </row>
    <row r="42" spans="1:8" ht="73.5" customHeight="1">
      <c r="A42" s="66">
        <v>2</v>
      </c>
      <c r="B42" s="61" t="s">
        <v>283</v>
      </c>
      <c r="C42" s="62" t="s">
        <v>243</v>
      </c>
      <c r="D42" s="62" t="s">
        <v>244</v>
      </c>
      <c r="E42" s="62" t="s">
        <v>245</v>
      </c>
      <c r="F42" s="76">
        <v>0</v>
      </c>
      <c r="G42" s="63">
        <v>121938</v>
      </c>
      <c r="H42" s="63"/>
    </row>
    <row r="43" spans="1:19" ht="51.75" customHeight="1">
      <c r="A43" s="66">
        <v>3</v>
      </c>
      <c r="B43" s="61" t="s">
        <v>246</v>
      </c>
      <c r="C43" s="62" t="s">
        <v>247</v>
      </c>
      <c r="D43" s="62" t="s">
        <v>194</v>
      </c>
      <c r="E43" s="62" t="s">
        <v>282</v>
      </c>
      <c r="F43" s="76">
        <v>0</v>
      </c>
      <c r="G43" s="63">
        <v>0</v>
      </c>
      <c r="H43" s="63"/>
      <c r="I43" s="54" t="e">
        <f>IF(#REF!&gt;0,1,0)</f>
        <v>#REF!</v>
      </c>
      <c r="L43" s="54" t="e">
        <f>IF(#REF!&gt;0,1,0)</f>
        <v>#REF!</v>
      </c>
      <c r="M43" s="54" t="e">
        <f>IF(#REF!&gt;0,1,0)</f>
        <v>#REF!</v>
      </c>
      <c r="O43" s="54" t="e">
        <f>L43+M43</f>
        <v>#REF!</v>
      </c>
      <c r="P43" s="54" t="e">
        <f>IF(O43=2,1,0)</f>
        <v>#REF!</v>
      </c>
      <c r="S43" s="54">
        <f>IF(G43=0,1,0)</f>
        <v>1</v>
      </c>
    </row>
    <row r="44" spans="1:8" ht="17.25">
      <c r="A44" s="64"/>
      <c r="B44" s="65"/>
      <c r="C44" s="64"/>
      <c r="D44" s="64"/>
      <c r="E44" s="64"/>
      <c r="F44" s="64"/>
      <c r="G44" s="64"/>
      <c r="H44" s="64"/>
    </row>
    <row r="45" spans="1:8" ht="17.25">
      <c r="A45" s="64"/>
      <c r="B45" s="65"/>
      <c r="C45" s="64"/>
      <c r="D45" s="64"/>
      <c r="E45" s="64"/>
      <c r="F45" s="64"/>
      <c r="G45" s="64"/>
      <c r="H45" s="64"/>
    </row>
    <row r="46" spans="1:8" ht="17.25">
      <c r="A46" s="64"/>
      <c r="B46" s="65"/>
      <c r="C46" s="64"/>
      <c r="D46" s="64"/>
      <c r="E46" s="64"/>
      <c r="F46" s="64"/>
      <c r="G46" s="64"/>
      <c r="H46" s="64"/>
    </row>
    <row r="47" spans="1:8" ht="17.25">
      <c r="A47" s="64"/>
      <c r="B47" s="65"/>
      <c r="C47" s="64"/>
      <c r="D47" s="64"/>
      <c r="E47" s="64"/>
      <c r="F47" s="64"/>
      <c r="G47" s="64"/>
      <c r="H47" s="64"/>
    </row>
    <row r="48" spans="1:8" ht="17.25">
      <c r="A48" s="64"/>
      <c r="B48" s="65"/>
      <c r="C48" s="64"/>
      <c r="D48" s="64"/>
      <c r="E48" s="64"/>
      <c r="F48" s="64"/>
      <c r="G48" s="64"/>
      <c r="H48" s="64"/>
    </row>
    <row r="49" spans="1:8" ht="17.25">
      <c r="A49" s="64"/>
      <c r="B49" s="65"/>
      <c r="C49" s="64"/>
      <c r="D49" s="64"/>
      <c r="E49" s="64"/>
      <c r="F49" s="64"/>
      <c r="G49" s="64"/>
      <c r="H49" s="64"/>
    </row>
    <row r="50" spans="1:8" ht="17.25">
      <c r="A50" s="64"/>
      <c r="B50" s="65"/>
      <c r="C50" s="64"/>
      <c r="D50" s="64"/>
      <c r="E50" s="64"/>
      <c r="F50" s="64"/>
      <c r="G50" s="64"/>
      <c r="H50" s="64"/>
    </row>
    <row r="51" spans="1:8" ht="17.25">
      <c r="A51" s="64"/>
      <c r="B51" s="65"/>
      <c r="C51" s="64"/>
      <c r="D51" s="64"/>
      <c r="E51" s="64"/>
      <c r="F51" s="64"/>
      <c r="G51" s="64"/>
      <c r="H51" s="64"/>
    </row>
    <row r="52" spans="1:8" ht="17.25">
      <c r="A52" s="64"/>
      <c r="B52" s="65"/>
      <c r="C52" s="64"/>
      <c r="D52" s="64"/>
      <c r="E52" s="64"/>
      <c r="F52" s="64"/>
      <c r="G52" s="64"/>
      <c r="H52" s="64"/>
    </row>
    <row r="53" spans="1:8" ht="17.25">
      <c r="A53" s="64"/>
      <c r="B53" s="65"/>
      <c r="C53" s="64"/>
      <c r="D53" s="64"/>
      <c r="E53" s="64"/>
      <c r="F53" s="64"/>
      <c r="G53" s="64"/>
      <c r="H53" s="64"/>
    </row>
    <row r="54" spans="1:8" ht="17.25">
      <c r="A54" s="64"/>
      <c r="B54" s="65"/>
      <c r="C54" s="64"/>
      <c r="D54" s="64"/>
      <c r="E54" s="64"/>
      <c r="F54" s="64"/>
      <c r="G54" s="64"/>
      <c r="H54" s="64"/>
    </row>
    <row r="55" spans="1:8" ht="17.25">
      <c r="A55" s="64"/>
      <c r="B55" s="65"/>
      <c r="C55" s="64"/>
      <c r="D55" s="64"/>
      <c r="E55" s="64"/>
      <c r="F55" s="64"/>
      <c r="G55" s="64"/>
      <c r="H55" s="64"/>
    </row>
    <row r="56" spans="1:8" ht="17.25">
      <c r="A56" s="64"/>
      <c r="B56" s="65"/>
      <c r="C56" s="64"/>
      <c r="D56" s="64"/>
      <c r="E56" s="64"/>
      <c r="F56" s="64"/>
      <c r="G56" s="64"/>
      <c r="H56" s="64"/>
    </row>
    <row r="57" spans="1:8" ht="17.25">
      <c r="A57" s="64"/>
      <c r="B57" s="65"/>
      <c r="C57" s="64"/>
      <c r="D57" s="64"/>
      <c r="E57" s="64"/>
      <c r="F57" s="64"/>
      <c r="G57" s="64"/>
      <c r="H57" s="64"/>
    </row>
    <row r="58" spans="1:8" ht="17.25">
      <c r="A58" s="64"/>
      <c r="B58" s="65"/>
      <c r="C58" s="64"/>
      <c r="D58" s="64"/>
      <c r="E58" s="64"/>
      <c r="F58" s="64"/>
      <c r="G58" s="64"/>
      <c r="H58" s="64"/>
    </row>
    <row r="59" spans="1:8" ht="17.25">
      <c r="A59" s="64"/>
      <c r="B59" s="65"/>
      <c r="C59" s="64"/>
      <c r="D59" s="64"/>
      <c r="E59" s="64"/>
      <c r="F59" s="64"/>
      <c r="G59" s="64"/>
      <c r="H59" s="64"/>
    </row>
    <row r="60" spans="1:8" ht="17.25">
      <c r="A60" s="64"/>
      <c r="B60" s="65"/>
      <c r="C60" s="64"/>
      <c r="D60" s="64"/>
      <c r="E60" s="64"/>
      <c r="F60" s="64"/>
      <c r="G60" s="64"/>
      <c r="H60" s="64"/>
    </row>
    <row r="61" spans="1:8" ht="17.25">
      <c r="A61" s="64"/>
      <c r="B61" s="65"/>
      <c r="C61" s="64"/>
      <c r="D61" s="64"/>
      <c r="E61" s="64"/>
      <c r="F61" s="64"/>
      <c r="G61" s="64"/>
      <c r="H61" s="64"/>
    </row>
    <row r="62" spans="1:8" ht="17.25">
      <c r="A62" s="64"/>
      <c r="B62" s="65"/>
      <c r="C62" s="64"/>
      <c r="D62" s="64"/>
      <c r="E62" s="64"/>
      <c r="F62" s="64"/>
      <c r="G62" s="64"/>
      <c r="H62" s="64"/>
    </row>
    <row r="63" spans="1:8" ht="17.25">
      <c r="A63" s="64"/>
      <c r="B63" s="65"/>
      <c r="C63" s="64"/>
      <c r="D63" s="64"/>
      <c r="E63" s="64"/>
      <c r="F63" s="64"/>
      <c r="G63" s="64"/>
      <c r="H63" s="64"/>
    </row>
    <row r="64" spans="1:8" ht="17.25">
      <c r="A64" s="64"/>
      <c r="B64" s="65"/>
      <c r="C64" s="64"/>
      <c r="D64" s="64"/>
      <c r="E64" s="64"/>
      <c r="F64" s="64"/>
      <c r="G64" s="64"/>
      <c r="H64" s="64"/>
    </row>
    <row r="65" spans="1:8" ht="17.25">
      <c r="A65" s="64"/>
      <c r="B65" s="65"/>
      <c r="C65" s="64"/>
      <c r="D65" s="64"/>
      <c r="E65" s="64"/>
      <c r="F65" s="64"/>
      <c r="G65" s="64"/>
      <c r="H65" s="64"/>
    </row>
    <row r="66" spans="1:8" ht="17.25">
      <c r="A66" s="64"/>
      <c r="B66" s="65"/>
      <c r="C66" s="64"/>
      <c r="D66" s="64"/>
      <c r="E66" s="64"/>
      <c r="F66" s="64"/>
      <c r="G66" s="64"/>
      <c r="H66" s="64"/>
    </row>
    <row r="67" spans="1:8" ht="17.25">
      <c r="A67" s="64"/>
      <c r="B67" s="65"/>
      <c r="C67" s="64"/>
      <c r="D67" s="64"/>
      <c r="E67" s="64"/>
      <c r="F67" s="64"/>
      <c r="G67" s="64"/>
      <c r="H67" s="64"/>
    </row>
    <row r="68" spans="1:8" ht="17.25">
      <c r="A68" s="64"/>
      <c r="B68" s="65"/>
      <c r="C68" s="64"/>
      <c r="D68" s="64"/>
      <c r="E68" s="64"/>
      <c r="F68" s="64"/>
      <c r="G68" s="64"/>
      <c r="H68" s="64"/>
    </row>
    <row r="69" spans="1:8" ht="17.25">
      <c r="A69" s="64"/>
      <c r="B69" s="65"/>
      <c r="C69" s="64"/>
      <c r="D69" s="64"/>
      <c r="E69" s="64"/>
      <c r="F69" s="64"/>
      <c r="G69" s="64"/>
      <c r="H69" s="64"/>
    </row>
    <row r="70" spans="1:8" ht="17.25">
      <c r="A70" s="64"/>
      <c r="B70" s="65"/>
      <c r="C70" s="64"/>
      <c r="D70" s="64"/>
      <c r="E70" s="64"/>
      <c r="F70" s="64"/>
      <c r="G70" s="64"/>
      <c r="H70" s="64"/>
    </row>
    <row r="71" spans="1:8" ht="17.25">
      <c r="A71" s="64"/>
      <c r="B71" s="65"/>
      <c r="C71" s="64"/>
      <c r="D71" s="64"/>
      <c r="E71" s="64"/>
      <c r="F71" s="64"/>
      <c r="G71" s="64"/>
      <c r="H71" s="64"/>
    </row>
    <row r="72" spans="1:8" ht="17.25">
      <c r="A72" s="64"/>
      <c r="B72" s="65"/>
      <c r="C72" s="64"/>
      <c r="D72" s="64"/>
      <c r="E72" s="64"/>
      <c r="F72" s="64"/>
      <c r="G72" s="64"/>
      <c r="H72" s="64"/>
    </row>
    <row r="73" spans="1:8" ht="17.25">
      <c r="A73" s="64"/>
      <c r="B73" s="65"/>
      <c r="C73" s="64"/>
      <c r="D73" s="64"/>
      <c r="E73" s="64"/>
      <c r="F73" s="64"/>
      <c r="G73" s="64"/>
      <c r="H73" s="64"/>
    </row>
  </sheetData>
  <sheetProtection/>
  <autoFilter ref="B1:B10"/>
  <mergeCells count="15">
    <mergeCell ref="A1:H1"/>
    <mergeCell ref="A2:H2"/>
    <mergeCell ref="A4:A5"/>
    <mergeCell ref="B4:B5"/>
    <mergeCell ref="E4:E5"/>
    <mergeCell ref="F4:H4"/>
    <mergeCell ref="D4:D5"/>
    <mergeCell ref="C4:C5"/>
    <mergeCell ref="A40:H40"/>
    <mergeCell ref="J8:K8"/>
    <mergeCell ref="A7:H7"/>
    <mergeCell ref="A9:H9"/>
    <mergeCell ref="A16:H16"/>
    <mergeCell ref="A24:H24"/>
    <mergeCell ref="A11:H11"/>
  </mergeCells>
  <printOptions/>
  <pageMargins left="0" right="0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1">
      <selection activeCell="H12" sqref="H12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2.7109375" style="1" customWidth="1"/>
    <col min="7" max="7" width="12.2812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78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/>
    <row r="6" spans="1:14" s="8" customFormat="1" ht="35.25" customHeight="1">
      <c r="A6" s="103" t="s">
        <v>33</v>
      </c>
      <c r="B6" s="103" t="s">
        <v>20</v>
      </c>
      <c r="C6" s="103" t="s">
        <v>21</v>
      </c>
      <c r="D6" s="103" t="s">
        <v>22</v>
      </c>
      <c r="E6" s="103" t="s">
        <v>34</v>
      </c>
      <c r="F6" s="103" t="s">
        <v>131</v>
      </c>
      <c r="G6" s="103"/>
      <c r="H6" s="103"/>
      <c r="I6" s="12"/>
      <c r="J6" s="12"/>
      <c r="K6" s="12"/>
      <c r="L6" s="12"/>
      <c r="M6" s="12"/>
      <c r="N6" s="12"/>
    </row>
    <row r="7" spans="1:14" s="8" customFormat="1" ht="21" customHeight="1">
      <c r="A7" s="103"/>
      <c r="B7" s="103"/>
      <c r="C7" s="103"/>
      <c r="D7" s="103"/>
      <c r="E7" s="103"/>
      <c r="F7" s="26" t="s">
        <v>56</v>
      </c>
      <c r="G7" s="26" t="s">
        <v>23</v>
      </c>
      <c r="H7" s="26" t="s">
        <v>57</v>
      </c>
      <c r="I7" s="12"/>
      <c r="J7" s="12"/>
      <c r="K7" s="12"/>
      <c r="L7" s="12"/>
      <c r="M7" s="12"/>
      <c r="N7" s="12"/>
    </row>
    <row r="8" spans="1:14" s="10" customFormat="1" ht="11.25" customHeight="1">
      <c r="A8" s="27">
        <v>1</v>
      </c>
      <c r="B8" s="26">
        <v>2</v>
      </c>
      <c r="C8" s="26">
        <v>3</v>
      </c>
      <c r="D8" s="26">
        <v>4</v>
      </c>
      <c r="E8" s="26">
        <v>5</v>
      </c>
      <c r="F8" s="26">
        <v>9</v>
      </c>
      <c r="G8" s="27">
        <v>10</v>
      </c>
      <c r="H8" s="16">
        <v>11</v>
      </c>
      <c r="I8" s="12"/>
      <c r="J8" s="12"/>
      <c r="K8" s="12"/>
      <c r="L8" s="12"/>
      <c r="M8" s="12"/>
      <c r="N8" s="12"/>
    </row>
    <row r="9" spans="1:14" s="3" customFormat="1" ht="21.75" customHeight="1">
      <c r="A9" s="2">
        <v>1</v>
      </c>
      <c r="B9" s="31" t="s">
        <v>159</v>
      </c>
      <c r="C9" s="29"/>
      <c r="D9" s="29"/>
      <c r="E9" s="30" t="s">
        <v>70</v>
      </c>
      <c r="F9" s="32"/>
      <c r="G9" s="35">
        <v>2537.4</v>
      </c>
      <c r="H9" s="32">
        <f>G9+F9</f>
        <v>2537.4</v>
      </c>
      <c r="L9" s="12"/>
      <c r="M9" s="12"/>
      <c r="N9" s="12"/>
    </row>
    <row r="10" spans="1:14" s="4" customFormat="1" ht="22.5" customHeight="1">
      <c r="A10" s="2">
        <v>2</v>
      </c>
      <c r="B10" s="36" t="s">
        <v>139</v>
      </c>
      <c r="C10" s="29" t="s">
        <v>164</v>
      </c>
      <c r="D10" s="28" t="s">
        <v>86</v>
      </c>
      <c r="E10" s="30" t="s">
        <v>140</v>
      </c>
      <c r="F10" s="32"/>
      <c r="G10" s="33">
        <v>15.8</v>
      </c>
      <c r="H10" s="32">
        <f>G10+F10</f>
        <v>15.8</v>
      </c>
      <c r="L10" s="12"/>
      <c r="M10" s="12"/>
      <c r="N10" s="12"/>
    </row>
    <row r="11" spans="1:14" ht="24" customHeight="1">
      <c r="A11" s="2">
        <v>3</v>
      </c>
      <c r="B11" s="31" t="s">
        <v>49</v>
      </c>
      <c r="C11" s="29" t="s">
        <v>50</v>
      </c>
      <c r="D11" s="28" t="s">
        <v>25</v>
      </c>
      <c r="E11" s="30" t="s">
        <v>48</v>
      </c>
      <c r="F11" s="32"/>
      <c r="G11" s="32">
        <v>200</v>
      </c>
      <c r="H11" s="32">
        <f>G11+F11</f>
        <v>200</v>
      </c>
      <c r="L11" s="12"/>
      <c r="M11" s="12"/>
      <c r="N11" s="12"/>
    </row>
    <row r="12" spans="1:8" ht="20.25" customHeight="1">
      <c r="A12" s="101" t="s">
        <v>117</v>
      </c>
      <c r="B12" s="102"/>
      <c r="C12" s="11"/>
      <c r="D12" s="11"/>
      <c r="E12" s="11"/>
      <c r="F12" s="40">
        <f>SUM(F9:F11)</f>
        <v>0</v>
      </c>
      <c r="G12" s="40">
        <f>SUM(G9:G11)</f>
        <v>2753.2000000000003</v>
      </c>
      <c r="H12" s="40">
        <f>SUM(H9:H11)</f>
        <v>2753.2000000000003</v>
      </c>
    </row>
    <row r="13" spans="1:5" ht="12.75">
      <c r="A13" s="4"/>
      <c r="B13" s="3"/>
      <c r="C13" s="4"/>
      <c r="D13" s="4"/>
      <c r="E13" s="4"/>
    </row>
    <row r="14" spans="1:5" ht="12.75">
      <c r="A14" s="4"/>
      <c r="B14" s="3"/>
      <c r="C14" s="4"/>
      <c r="D14" s="4"/>
      <c r="E14" s="4"/>
    </row>
    <row r="15" spans="1:5" ht="12" customHeight="1">
      <c r="A15" s="4"/>
      <c r="B15" s="3"/>
      <c r="E15" s="4"/>
    </row>
    <row r="16" spans="1:5" ht="12.75">
      <c r="A16" s="4"/>
      <c r="B16" s="3"/>
      <c r="C16" s="13"/>
      <c r="D16" s="4"/>
      <c r="E16" s="4"/>
    </row>
    <row r="17" spans="1:8" ht="12.75">
      <c r="A17" s="4"/>
      <c r="B17" s="3"/>
      <c r="C17" s="4"/>
      <c r="D17" s="4"/>
      <c r="E17" s="4"/>
      <c r="H17" s="14"/>
    </row>
    <row r="18" spans="1:2" ht="12.75">
      <c r="A18" s="4"/>
      <c r="B18" s="1"/>
    </row>
    <row r="19" spans="1:2" ht="12.75">
      <c r="A19" s="4"/>
      <c r="B19" s="1"/>
    </row>
    <row r="20" spans="1:5" ht="12.75">
      <c r="A20" s="4"/>
      <c r="B20" s="3"/>
      <c r="C20" s="4"/>
      <c r="D20" s="4"/>
      <c r="E20" s="4"/>
    </row>
    <row r="21" spans="1:5" ht="12.75">
      <c r="A21" s="4"/>
      <c r="B21" s="3"/>
      <c r="C21" s="4"/>
      <c r="D21" s="4"/>
      <c r="E21" s="4"/>
    </row>
    <row r="22" spans="1:5" ht="12.75">
      <c r="A22" s="4"/>
      <c r="B22" s="3"/>
      <c r="C22" s="4"/>
      <c r="D22" s="4"/>
      <c r="E22" s="4"/>
    </row>
    <row r="23" spans="1:5" ht="12.75">
      <c r="A23" s="4"/>
      <c r="B23" s="3"/>
      <c r="C23" s="4"/>
      <c r="D23" s="4"/>
      <c r="E23" s="4"/>
    </row>
    <row r="24" spans="1:5" ht="12.75">
      <c r="A24" s="4"/>
      <c r="B24" s="3"/>
      <c r="C24" s="4"/>
      <c r="D24" s="4"/>
      <c r="E24" s="4"/>
    </row>
    <row r="25" spans="1:2" ht="12.75">
      <c r="A25" s="4"/>
      <c r="B25" s="1"/>
    </row>
    <row r="26" spans="1:2" ht="12.75">
      <c r="A26" s="4"/>
      <c r="B26" s="1"/>
    </row>
    <row r="27" spans="1:2" ht="12.75">
      <c r="A27" s="4"/>
      <c r="B27" s="1"/>
    </row>
    <row r="28" spans="1:2" ht="12.75">
      <c r="A28" s="4"/>
      <c r="B28" s="1"/>
    </row>
    <row r="29" spans="1:2" ht="12.75">
      <c r="A29" s="4"/>
      <c r="B29" s="1"/>
    </row>
    <row r="30" spans="1:2" ht="12.75">
      <c r="A30" s="4"/>
      <c r="B30" s="1"/>
    </row>
    <row r="31" spans="1:2" ht="12.75">
      <c r="A31" s="4"/>
      <c r="B31" s="1"/>
    </row>
    <row r="32" spans="1:5" ht="12.75">
      <c r="A32" s="4"/>
      <c r="B32" s="3"/>
      <c r="C32" s="4"/>
      <c r="D32" s="4"/>
      <c r="E32" s="4"/>
    </row>
    <row r="33" spans="1:5" ht="12.75">
      <c r="A33" s="4"/>
      <c r="B33" s="3"/>
      <c r="C33" s="4"/>
      <c r="D33" s="4"/>
      <c r="E33" s="4"/>
    </row>
    <row r="34" spans="1:5" ht="12.75">
      <c r="A34" s="4"/>
      <c r="B34" s="3"/>
      <c r="C34" s="4"/>
      <c r="D34" s="4"/>
      <c r="E34" s="4"/>
    </row>
    <row r="35" spans="1:5" ht="12.75">
      <c r="A35" s="4"/>
      <c r="B35" s="3"/>
      <c r="C35" s="4"/>
      <c r="D35" s="4"/>
      <c r="E35" s="4"/>
    </row>
    <row r="36" spans="1:5" ht="12.75">
      <c r="A36" s="4"/>
      <c r="B36" s="3"/>
      <c r="C36" s="4"/>
      <c r="D36" s="4"/>
      <c r="E36" s="4"/>
    </row>
    <row r="37" spans="1:5" ht="12.75">
      <c r="A37" s="4"/>
      <c r="B37" s="3"/>
      <c r="C37" s="4"/>
      <c r="D37" s="4"/>
      <c r="E37" s="4"/>
    </row>
    <row r="38" spans="1:5" ht="12.75">
      <c r="A38" s="4"/>
      <c r="B38" s="3"/>
      <c r="C38" s="4"/>
      <c r="D38" s="4"/>
      <c r="E38" s="4"/>
    </row>
    <row r="39" spans="1:5" ht="12.75">
      <c r="A39" s="4"/>
      <c r="B39" s="3"/>
      <c r="C39" s="4"/>
      <c r="D39" s="4"/>
      <c r="E39" s="4"/>
    </row>
    <row r="40" spans="1:5" ht="12.75">
      <c r="A40" s="4"/>
      <c r="B40" s="3"/>
      <c r="C40" s="4"/>
      <c r="D40" s="4"/>
      <c r="E40" s="4"/>
    </row>
    <row r="41" spans="1:5" ht="12.75">
      <c r="A41" s="4"/>
      <c r="B41" s="3"/>
      <c r="C41" s="4"/>
      <c r="D41" s="4"/>
      <c r="E41" s="4"/>
    </row>
    <row r="42" spans="1:5" ht="12.75">
      <c r="A42" s="4"/>
      <c r="B42" s="3"/>
      <c r="C42" s="4"/>
      <c r="D42" s="4"/>
      <c r="E42" s="4"/>
    </row>
  </sheetData>
  <sheetProtection/>
  <mergeCells count="9">
    <mergeCell ref="A12:B12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4">
      <selection activeCell="H17" sqref="H17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1.28125" style="1" customWidth="1"/>
    <col min="7" max="7" width="10.0039062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77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 thickBot="1"/>
    <row r="6" spans="1:14" s="8" customFormat="1" ht="35.25" customHeight="1" thickBot="1">
      <c r="A6" s="90" t="s">
        <v>33</v>
      </c>
      <c r="B6" s="92" t="s">
        <v>20</v>
      </c>
      <c r="C6" s="94" t="s">
        <v>21</v>
      </c>
      <c r="D6" s="94" t="s">
        <v>22</v>
      </c>
      <c r="E6" s="96" t="s">
        <v>34</v>
      </c>
      <c r="F6" s="98" t="s">
        <v>131</v>
      </c>
      <c r="G6" s="99"/>
      <c r="H6" s="100"/>
      <c r="I6" s="12"/>
      <c r="J6" s="12"/>
      <c r="K6" s="12"/>
      <c r="L6" s="12"/>
      <c r="M6" s="12"/>
      <c r="N6" s="12"/>
    </row>
    <row r="7" spans="1:14" s="8" customFormat="1" ht="21" customHeight="1" thickBot="1">
      <c r="A7" s="91"/>
      <c r="B7" s="93"/>
      <c r="C7" s="95"/>
      <c r="D7" s="95"/>
      <c r="E7" s="97"/>
      <c r="F7" s="23" t="s">
        <v>56</v>
      </c>
      <c r="G7" s="24" t="s">
        <v>23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33.75" customHeight="1">
      <c r="A9" s="2">
        <v>1</v>
      </c>
      <c r="B9" s="36" t="s">
        <v>144</v>
      </c>
      <c r="C9" s="29" t="s">
        <v>105</v>
      </c>
      <c r="D9" s="28" t="s">
        <v>145</v>
      </c>
      <c r="E9" s="30" t="s">
        <v>162</v>
      </c>
      <c r="F9" s="32"/>
      <c r="G9" s="33">
        <v>507.4</v>
      </c>
      <c r="H9" s="32">
        <f>G9+F9</f>
        <v>507.4</v>
      </c>
      <c r="L9" s="12"/>
      <c r="M9" s="12"/>
      <c r="N9" s="12"/>
    </row>
    <row r="10" spans="1:14" s="4" customFormat="1" ht="22.5" customHeight="1">
      <c r="A10" s="2">
        <v>2</v>
      </c>
      <c r="B10" s="30" t="s">
        <v>1</v>
      </c>
      <c r="C10" s="29" t="s">
        <v>15</v>
      </c>
      <c r="D10" s="29" t="s">
        <v>16</v>
      </c>
      <c r="E10" s="30" t="s">
        <v>17</v>
      </c>
      <c r="F10" s="32"/>
      <c r="G10" s="32">
        <v>46.3</v>
      </c>
      <c r="H10" s="32">
        <f>G10+F10</f>
        <v>46.3</v>
      </c>
      <c r="L10" s="12"/>
      <c r="M10" s="12"/>
      <c r="N10" s="12"/>
    </row>
    <row r="11" spans="1:14" ht="24" customHeight="1">
      <c r="A11" s="2">
        <v>3</v>
      </c>
      <c r="B11" s="31" t="s">
        <v>90</v>
      </c>
      <c r="C11" s="28" t="s">
        <v>91</v>
      </c>
      <c r="D11" s="28" t="s">
        <v>32</v>
      </c>
      <c r="E11" s="30" t="s">
        <v>12</v>
      </c>
      <c r="F11" s="32"/>
      <c r="G11" s="39">
        <v>144</v>
      </c>
      <c r="H11" s="32">
        <f>G11+F11</f>
        <v>144</v>
      </c>
      <c r="L11" s="12"/>
      <c r="M11" s="12"/>
      <c r="N11" s="12"/>
    </row>
    <row r="12" spans="1:14" ht="24" customHeight="1">
      <c r="A12" s="2">
        <v>4</v>
      </c>
      <c r="B12" s="31" t="s">
        <v>37</v>
      </c>
      <c r="C12" s="29" t="s">
        <v>107</v>
      </c>
      <c r="D12" s="28" t="s">
        <v>108</v>
      </c>
      <c r="E12" s="30" t="s">
        <v>109</v>
      </c>
      <c r="F12" s="35"/>
      <c r="G12" s="35">
        <v>104.45</v>
      </c>
      <c r="H12" s="32">
        <f>G12+F12</f>
        <v>104.45</v>
      </c>
      <c r="L12" s="12"/>
      <c r="M12" s="12"/>
      <c r="N12" s="12"/>
    </row>
    <row r="13" spans="1:14" ht="20.25" customHeight="1">
      <c r="A13" s="2">
        <v>5</v>
      </c>
      <c r="B13" s="30" t="s">
        <v>141</v>
      </c>
      <c r="C13" s="29"/>
      <c r="D13" s="29"/>
      <c r="E13" s="30"/>
      <c r="F13" s="32">
        <v>341.26</v>
      </c>
      <c r="G13" s="32">
        <v>84.08</v>
      </c>
      <c r="H13" s="32">
        <f>G13+F13</f>
        <v>425.34</v>
      </c>
      <c r="L13" s="12"/>
      <c r="M13" s="12"/>
      <c r="N13" s="12"/>
    </row>
    <row r="14" spans="1:8" ht="18" customHeight="1" thickBot="1">
      <c r="A14" s="86" t="s">
        <v>117</v>
      </c>
      <c r="B14" s="87"/>
      <c r="C14" s="17"/>
      <c r="D14" s="17"/>
      <c r="E14" s="18"/>
      <c r="F14" s="19">
        <f>SUM(F9:F13)</f>
        <v>341.26</v>
      </c>
      <c r="G14" s="19">
        <f>SUM(G9:G13)</f>
        <v>886.23</v>
      </c>
      <c r="H14" s="19">
        <f>SUM(H9:H13)</f>
        <v>1227.49</v>
      </c>
    </row>
    <row r="15" spans="1:5" ht="12.75">
      <c r="A15" s="4"/>
      <c r="B15" s="3"/>
      <c r="C15" s="4"/>
      <c r="D15" s="4"/>
      <c r="E15" s="4"/>
    </row>
    <row r="16" spans="1:2" ht="12.75">
      <c r="A16" s="4"/>
      <c r="B16" s="1"/>
    </row>
    <row r="17" spans="1:8" ht="12.75">
      <c r="A17" s="4"/>
      <c r="B17" s="3"/>
      <c r="C17" s="4"/>
      <c r="D17" s="4"/>
      <c r="E17" s="4"/>
      <c r="H17" s="14"/>
    </row>
    <row r="18" spans="1:5" ht="12.75">
      <c r="A18" s="4"/>
      <c r="B18" s="3"/>
      <c r="C18" s="4"/>
      <c r="D18" s="4"/>
      <c r="E18" s="4"/>
    </row>
    <row r="19" spans="1:8" ht="12.75">
      <c r="A19" s="4"/>
      <c r="B19" s="3"/>
      <c r="C19" s="4"/>
      <c r="D19" s="4"/>
      <c r="E19" s="4"/>
      <c r="H19" s="15"/>
    </row>
    <row r="20" spans="1:5" ht="12.75">
      <c r="A20" s="4"/>
      <c r="B20" s="3"/>
      <c r="C20" s="4"/>
      <c r="D20" s="4"/>
      <c r="E20" s="4"/>
    </row>
    <row r="21" spans="1:5" ht="12.75">
      <c r="A21" s="4"/>
      <c r="B21" s="3"/>
      <c r="C21" s="4"/>
      <c r="D21" s="4"/>
      <c r="E21" s="4"/>
    </row>
    <row r="22" spans="1:5" ht="12.75">
      <c r="A22" s="4"/>
      <c r="B22" s="3"/>
      <c r="C22" s="4"/>
      <c r="D22" s="4"/>
      <c r="E22" s="4"/>
    </row>
    <row r="23" spans="1:5" ht="12.75">
      <c r="A23" s="4"/>
      <c r="B23" s="3"/>
      <c r="C23" s="4"/>
      <c r="D23" s="4"/>
      <c r="E23" s="4"/>
    </row>
    <row r="24" spans="1:5" ht="12.75">
      <c r="A24" s="4"/>
      <c r="B24" s="3"/>
      <c r="C24" s="4"/>
      <c r="D24" s="4"/>
      <c r="E24" s="4"/>
    </row>
    <row r="25" spans="1:2" ht="12.75">
      <c r="A25" s="4"/>
      <c r="B25" s="1"/>
    </row>
    <row r="26" spans="1:2" ht="12.75">
      <c r="A26" s="4"/>
      <c r="B26" s="1"/>
    </row>
    <row r="27" spans="1:2" ht="12.75">
      <c r="A27" s="4"/>
      <c r="B27" s="1"/>
    </row>
    <row r="28" spans="1:2" ht="12.75">
      <c r="A28" s="4"/>
      <c r="B28" s="1"/>
    </row>
    <row r="29" spans="1:2" ht="12.75">
      <c r="A29" s="4"/>
      <c r="B29" s="1"/>
    </row>
    <row r="30" spans="1:2" ht="12.75">
      <c r="A30" s="4"/>
      <c r="B30" s="1"/>
    </row>
    <row r="31" spans="1:2" ht="12.75">
      <c r="A31" s="4"/>
      <c r="B31" s="1"/>
    </row>
    <row r="32" spans="1:5" ht="12.75">
      <c r="A32" s="4"/>
      <c r="B32" s="3"/>
      <c r="C32" s="4"/>
      <c r="D32" s="4"/>
      <c r="E32" s="4"/>
    </row>
    <row r="33" spans="1:5" ht="12.75">
      <c r="A33" s="4"/>
      <c r="B33" s="3"/>
      <c r="C33" s="4"/>
      <c r="D33" s="4"/>
      <c r="E33" s="4"/>
    </row>
    <row r="34" spans="1:5" ht="12.75">
      <c r="A34" s="4"/>
      <c r="B34" s="3"/>
      <c r="C34" s="4"/>
      <c r="D34" s="4"/>
      <c r="E34" s="4"/>
    </row>
    <row r="35" spans="1:5" ht="12.75">
      <c r="A35" s="4"/>
      <c r="B35" s="3"/>
      <c r="C35" s="4"/>
      <c r="D35" s="4"/>
      <c r="E35" s="4"/>
    </row>
    <row r="36" spans="1:5" ht="12.75">
      <c r="A36" s="4"/>
      <c r="B36" s="3"/>
      <c r="C36" s="4"/>
      <c r="D36" s="4"/>
      <c r="E36" s="4"/>
    </row>
    <row r="37" spans="1:5" ht="12.75">
      <c r="A37" s="4"/>
      <c r="B37" s="3"/>
      <c r="C37" s="4"/>
      <c r="D37" s="4"/>
      <c r="E37" s="4"/>
    </row>
    <row r="38" spans="1:5" ht="12.75">
      <c r="A38" s="4"/>
      <c r="B38" s="3"/>
      <c r="C38" s="4"/>
      <c r="D38" s="4"/>
      <c r="E38" s="4"/>
    </row>
    <row r="39" spans="1:5" ht="12.75">
      <c r="A39" s="4"/>
      <c r="B39" s="3"/>
      <c r="C39" s="4"/>
      <c r="D39" s="4"/>
      <c r="E39" s="4"/>
    </row>
    <row r="40" spans="1:5" ht="12.75">
      <c r="A40" s="4"/>
      <c r="B40" s="3"/>
      <c r="C40" s="4"/>
      <c r="D40" s="4"/>
      <c r="E40" s="4"/>
    </row>
    <row r="41" spans="1:5" ht="12.75">
      <c r="A41" s="4"/>
      <c r="B41" s="3"/>
      <c r="C41" s="4"/>
      <c r="D41" s="4"/>
      <c r="E41" s="4"/>
    </row>
    <row r="42" spans="1:5" ht="12.75">
      <c r="A42" s="4"/>
      <c r="B42" s="3"/>
      <c r="C42" s="4"/>
      <c r="D42" s="4"/>
      <c r="E42" s="4"/>
    </row>
  </sheetData>
  <sheetProtection/>
  <mergeCells count="9">
    <mergeCell ref="A14:B14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37"/>
  <sheetViews>
    <sheetView zoomScalePageLayoutView="0" workbookViewId="0" topLeftCell="A1">
      <selection activeCell="F11" sqref="F11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1.28125" style="1" customWidth="1"/>
    <col min="7" max="7" width="10.0039062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76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 thickBot="1"/>
    <row r="6" spans="1:14" s="8" customFormat="1" ht="35.25" customHeight="1" thickBot="1">
      <c r="A6" s="90" t="s">
        <v>33</v>
      </c>
      <c r="B6" s="92" t="s">
        <v>20</v>
      </c>
      <c r="C6" s="94" t="s">
        <v>21</v>
      </c>
      <c r="D6" s="94" t="s">
        <v>22</v>
      </c>
      <c r="E6" s="96" t="s">
        <v>34</v>
      </c>
      <c r="F6" s="98" t="s">
        <v>131</v>
      </c>
      <c r="G6" s="99"/>
      <c r="H6" s="100"/>
      <c r="I6" s="12"/>
      <c r="J6" s="12"/>
      <c r="K6" s="12"/>
      <c r="L6" s="12"/>
      <c r="M6" s="12"/>
      <c r="N6" s="12"/>
    </row>
    <row r="7" spans="1:14" s="8" customFormat="1" ht="21" customHeight="1" thickBot="1">
      <c r="A7" s="91"/>
      <c r="B7" s="93"/>
      <c r="C7" s="95"/>
      <c r="D7" s="95"/>
      <c r="E7" s="97"/>
      <c r="F7" s="23" t="s">
        <v>56</v>
      </c>
      <c r="G7" s="24" t="s">
        <v>23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>
      <c r="A9" s="2">
        <v>1</v>
      </c>
      <c r="B9" s="30" t="s">
        <v>80</v>
      </c>
      <c r="C9" s="36"/>
      <c r="D9" s="37"/>
      <c r="E9" s="29" t="s">
        <v>81</v>
      </c>
      <c r="F9" s="38"/>
      <c r="G9" s="32">
        <v>1028.46</v>
      </c>
      <c r="H9" s="32">
        <f aca="true" t="shared" si="0" ref="H9:H17">G9+F9</f>
        <v>1028.46</v>
      </c>
      <c r="L9" s="12"/>
      <c r="M9" s="12"/>
      <c r="N9" s="12"/>
    </row>
    <row r="10" spans="1:14" s="4" customFormat="1" ht="22.5" customHeight="1">
      <c r="A10" s="2">
        <v>2</v>
      </c>
      <c r="B10" s="30" t="s">
        <v>111</v>
      </c>
      <c r="C10" s="29" t="s">
        <v>112</v>
      </c>
      <c r="D10" s="29" t="s">
        <v>86</v>
      </c>
      <c r="E10" s="30" t="s">
        <v>115</v>
      </c>
      <c r="F10" s="35"/>
      <c r="G10" s="35">
        <v>73</v>
      </c>
      <c r="H10" s="32">
        <f t="shared" si="0"/>
        <v>73</v>
      </c>
      <c r="L10" s="12"/>
      <c r="M10" s="12"/>
      <c r="N10" s="12"/>
    </row>
    <row r="11" spans="1:14" ht="24" customHeight="1">
      <c r="A11" s="2">
        <v>3</v>
      </c>
      <c r="B11" s="30" t="s">
        <v>147</v>
      </c>
      <c r="C11" s="29" t="s">
        <v>154</v>
      </c>
      <c r="D11" s="29" t="s">
        <v>40</v>
      </c>
      <c r="E11" s="30" t="s">
        <v>6</v>
      </c>
      <c r="F11" s="32"/>
      <c r="G11" s="32">
        <v>45.3</v>
      </c>
      <c r="H11" s="32">
        <f t="shared" si="0"/>
        <v>45.3</v>
      </c>
      <c r="L11" s="12"/>
      <c r="M11" s="12"/>
      <c r="N11" s="12"/>
    </row>
    <row r="12" spans="1:14" ht="27" customHeight="1">
      <c r="A12" s="2">
        <v>4</v>
      </c>
      <c r="B12" s="31" t="s">
        <v>49</v>
      </c>
      <c r="C12" s="29" t="s">
        <v>50</v>
      </c>
      <c r="D12" s="28" t="s">
        <v>25</v>
      </c>
      <c r="E12" s="30" t="s">
        <v>48</v>
      </c>
      <c r="F12" s="32"/>
      <c r="G12" s="32">
        <v>100</v>
      </c>
      <c r="H12" s="32">
        <f t="shared" si="0"/>
        <v>100</v>
      </c>
      <c r="L12" s="12"/>
      <c r="M12" s="12"/>
      <c r="N12" s="12"/>
    </row>
    <row r="13" spans="1:14" ht="20.25" customHeight="1">
      <c r="A13" s="2">
        <v>5</v>
      </c>
      <c r="B13" s="30" t="s">
        <v>146</v>
      </c>
      <c r="C13" s="29"/>
      <c r="D13" s="29"/>
      <c r="E13" s="30"/>
      <c r="F13" s="32"/>
      <c r="G13" s="32">
        <v>30</v>
      </c>
      <c r="H13" s="32">
        <f t="shared" si="0"/>
        <v>30</v>
      </c>
      <c r="L13" s="12"/>
      <c r="M13" s="12"/>
      <c r="N13" s="12"/>
    </row>
    <row r="14" spans="1:14" ht="31.5" customHeight="1">
      <c r="A14" s="2">
        <v>6</v>
      </c>
      <c r="B14" s="31" t="s">
        <v>38</v>
      </c>
      <c r="C14" s="29" t="s">
        <v>39</v>
      </c>
      <c r="D14" s="29" t="s">
        <v>24</v>
      </c>
      <c r="E14" s="30" t="s">
        <v>13</v>
      </c>
      <c r="F14" s="32"/>
      <c r="G14" s="32">
        <v>284</v>
      </c>
      <c r="H14" s="32">
        <f t="shared" si="0"/>
        <v>284</v>
      </c>
      <c r="L14" s="12"/>
      <c r="M14" s="12"/>
      <c r="N14" s="12"/>
    </row>
    <row r="15" spans="1:14" ht="30" customHeight="1">
      <c r="A15" s="2">
        <v>7</v>
      </c>
      <c r="B15" s="36" t="s">
        <v>59</v>
      </c>
      <c r="C15" s="29" t="s">
        <v>136</v>
      </c>
      <c r="D15" s="28" t="s">
        <v>43</v>
      </c>
      <c r="E15" s="30" t="s">
        <v>161</v>
      </c>
      <c r="F15" s="32"/>
      <c r="G15" s="33">
        <v>166.6</v>
      </c>
      <c r="H15" s="32">
        <f t="shared" si="0"/>
        <v>166.6</v>
      </c>
      <c r="L15" s="12"/>
      <c r="M15" s="12"/>
      <c r="N15" s="12"/>
    </row>
    <row r="16" spans="1:14" ht="28.5" customHeight="1">
      <c r="A16" s="2">
        <v>8</v>
      </c>
      <c r="B16" s="31" t="s">
        <v>59</v>
      </c>
      <c r="C16" s="28" t="s">
        <v>92</v>
      </c>
      <c r="D16" s="29" t="s">
        <v>40</v>
      </c>
      <c r="E16" s="30" t="s">
        <v>93</v>
      </c>
      <c r="F16" s="33"/>
      <c r="G16" s="32">
        <v>1629.1</v>
      </c>
      <c r="H16" s="32">
        <f t="shared" si="0"/>
        <v>1629.1</v>
      </c>
      <c r="L16" s="12"/>
      <c r="M16" s="12"/>
      <c r="N16" s="12"/>
    </row>
    <row r="17" spans="1:14" ht="28.5" customHeight="1">
      <c r="A17" s="2">
        <v>9</v>
      </c>
      <c r="B17" s="31" t="s">
        <v>59</v>
      </c>
      <c r="C17" s="28" t="s">
        <v>92</v>
      </c>
      <c r="D17" s="29" t="s">
        <v>40</v>
      </c>
      <c r="E17" s="30" t="s">
        <v>19</v>
      </c>
      <c r="F17" s="33"/>
      <c r="G17" s="32">
        <v>45.2</v>
      </c>
      <c r="H17" s="32">
        <f t="shared" si="0"/>
        <v>45.2</v>
      </c>
      <c r="L17" s="12"/>
      <c r="M17" s="12"/>
      <c r="N17" s="12"/>
    </row>
    <row r="18" spans="1:8" ht="24" customHeight="1">
      <c r="A18" s="104" t="s">
        <v>117</v>
      </c>
      <c r="B18" s="104"/>
      <c r="C18" s="11"/>
      <c r="D18" s="11"/>
      <c r="E18" s="11"/>
      <c r="F18" s="41">
        <f>SUM(F9:F17)</f>
        <v>0</v>
      </c>
      <c r="G18" s="41">
        <f>SUM(G9:G17)</f>
        <v>3401.66</v>
      </c>
      <c r="H18" s="41">
        <f>SUM(H9:H17)</f>
        <v>3401.66</v>
      </c>
    </row>
    <row r="19" spans="1:5" ht="12.75">
      <c r="A19" s="4"/>
      <c r="B19" s="3"/>
      <c r="C19" s="4"/>
      <c r="D19" s="4"/>
      <c r="E19" s="4"/>
    </row>
    <row r="20" spans="1:2" ht="12.75">
      <c r="A20" s="4"/>
      <c r="B20" s="1"/>
    </row>
    <row r="21" spans="1:5" ht="12.75">
      <c r="A21" s="4"/>
      <c r="B21" s="3"/>
      <c r="C21" s="4"/>
      <c r="D21" s="4"/>
      <c r="E21" s="4"/>
    </row>
    <row r="22" spans="1:5" ht="12.75">
      <c r="A22" s="4"/>
      <c r="B22" s="3"/>
      <c r="C22" s="4"/>
      <c r="D22" s="4"/>
      <c r="E22" s="4"/>
    </row>
    <row r="23" spans="1:2" ht="12.75">
      <c r="A23" s="4"/>
      <c r="B23" s="1"/>
    </row>
    <row r="24" spans="1:2" ht="12.75">
      <c r="A24" s="4"/>
      <c r="B24" s="1"/>
    </row>
    <row r="25" spans="1:2" ht="12.75">
      <c r="A25" s="4"/>
      <c r="B25" s="1"/>
    </row>
    <row r="26" spans="1:2" ht="12.75">
      <c r="A26" s="4"/>
      <c r="B26" s="1"/>
    </row>
    <row r="27" spans="1:5" ht="12.75">
      <c r="A27" s="4"/>
      <c r="B27" s="3"/>
      <c r="C27" s="4"/>
      <c r="D27" s="4"/>
      <c r="E27" s="4"/>
    </row>
    <row r="28" spans="1:5" ht="12.75">
      <c r="A28" s="4"/>
      <c r="B28" s="3"/>
      <c r="C28" s="4"/>
      <c r="D28" s="4"/>
      <c r="E28" s="4"/>
    </row>
    <row r="29" spans="1:5" ht="12.75">
      <c r="A29" s="4"/>
      <c r="B29" s="3"/>
      <c r="C29" s="4"/>
      <c r="D29" s="4"/>
      <c r="E29" s="4"/>
    </row>
    <row r="30" spans="1:5" ht="12.75">
      <c r="A30" s="4"/>
      <c r="B30" s="3"/>
      <c r="C30" s="4"/>
      <c r="D30" s="4"/>
      <c r="E30" s="4"/>
    </row>
    <row r="31" spans="1:5" ht="12.75">
      <c r="A31" s="4"/>
      <c r="B31" s="3"/>
      <c r="C31" s="4"/>
      <c r="D31" s="4"/>
      <c r="E31" s="4"/>
    </row>
    <row r="32" spans="1:5" ht="12.75">
      <c r="A32" s="4"/>
      <c r="B32" s="3"/>
      <c r="C32" s="4"/>
      <c r="D32" s="4"/>
      <c r="E32" s="4"/>
    </row>
    <row r="33" spans="1:5" ht="12.75">
      <c r="A33" s="4"/>
      <c r="B33" s="3"/>
      <c r="C33" s="4"/>
      <c r="D33" s="4"/>
      <c r="E33" s="4"/>
    </row>
    <row r="34" spans="1:5" ht="12.75">
      <c r="A34" s="4"/>
      <c r="B34" s="3"/>
      <c r="C34" s="4"/>
      <c r="D34" s="4"/>
      <c r="E34" s="4"/>
    </row>
    <row r="35" spans="1:5" ht="12.75">
      <c r="A35" s="4"/>
      <c r="B35" s="3"/>
      <c r="C35" s="4"/>
      <c r="D35" s="4"/>
      <c r="E35" s="4"/>
    </row>
    <row r="36" spans="1:5" ht="12.75">
      <c r="A36" s="4"/>
      <c r="B36" s="3"/>
      <c r="C36" s="4"/>
      <c r="D36" s="4"/>
      <c r="E36" s="4"/>
    </row>
    <row r="37" spans="1:5" ht="12.75">
      <c r="A37" s="4"/>
      <c r="B37" s="3"/>
      <c r="C37" s="4"/>
      <c r="D37" s="4"/>
      <c r="E37" s="4"/>
    </row>
  </sheetData>
  <sheetProtection/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30"/>
  <sheetViews>
    <sheetView zoomScalePageLayoutView="0" workbookViewId="0" topLeftCell="A1">
      <selection activeCell="G13" sqref="G13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1.28125" style="1" customWidth="1"/>
    <col min="7" max="7" width="10.0039062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75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 thickBot="1"/>
    <row r="6" spans="1:14" s="8" customFormat="1" ht="35.25" customHeight="1" thickBot="1">
      <c r="A6" s="90" t="s">
        <v>33</v>
      </c>
      <c r="B6" s="92" t="s">
        <v>20</v>
      </c>
      <c r="C6" s="94" t="s">
        <v>21</v>
      </c>
      <c r="D6" s="94" t="s">
        <v>22</v>
      </c>
      <c r="E6" s="96" t="s">
        <v>34</v>
      </c>
      <c r="F6" s="98" t="s">
        <v>131</v>
      </c>
      <c r="G6" s="99"/>
      <c r="H6" s="100"/>
      <c r="I6" s="12"/>
      <c r="J6" s="12"/>
      <c r="K6" s="12"/>
      <c r="L6" s="12"/>
      <c r="M6" s="12"/>
      <c r="N6" s="12"/>
    </row>
    <row r="7" spans="1:14" s="8" customFormat="1" ht="21" customHeight="1" thickBot="1">
      <c r="A7" s="91"/>
      <c r="B7" s="93"/>
      <c r="C7" s="95"/>
      <c r="D7" s="95"/>
      <c r="E7" s="97"/>
      <c r="F7" s="23" t="s">
        <v>56</v>
      </c>
      <c r="G7" s="24" t="s">
        <v>23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>
      <c r="A9" s="2">
        <v>1</v>
      </c>
      <c r="B9" s="31" t="s">
        <v>49</v>
      </c>
      <c r="C9" s="29" t="s">
        <v>50</v>
      </c>
      <c r="D9" s="28" t="s">
        <v>25</v>
      </c>
      <c r="E9" s="30" t="s">
        <v>48</v>
      </c>
      <c r="F9" s="32"/>
      <c r="G9" s="32">
        <f>50+66</f>
        <v>116</v>
      </c>
      <c r="H9" s="32">
        <f>G9+F9</f>
        <v>116</v>
      </c>
      <c r="L9" s="12"/>
      <c r="M9" s="12"/>
      <c r="N9" s="12"/>
    </row>
    <row r="10" spans="1:14" s="4" customFormat="1" ht="22.5" customHeight="1">
      <c r="A10" s="2">
        <v>2</v>
      </c>
      <c r="B10" s="31" t="s">
        <v>18</v>
      </c>
      <c r="C10" s="29" t="s">
        <v>94</v>
      </c>
      <c r="D10" s="29" t="s">
        <v>25</v>
      </c>
      <c r="E10" s="30" t="s">
        <v>14</v>
      </c>
      <c r="F10" s="32"/>
      <c r="G10" s="32">
        <v>43.35</v>
      </c>
      <c r="H10" s="32">
        <f>G10+F10</f>
        <v>43.35</v>
      </c>
      <c r="L10" s="12"/>
      <c r="M10" s="12"/>
      <c r="N10" s="12"/>
    </row>
    <row r="11" spans="1:8" ht="21.75" customHeight="1">
      <c r="A11" s="104" t="s">
        <v>117</v>
      </c>
      <c r="B11" s="104"/>
      <c r="C11" s="11"/>
      <c r="D11" s="11"/>
      <c r="E11" s="11"/>
      <c r="F11" s="41">
        <f>SUM(F9:F10)</f>
        <v>0</v>
      </c>
      <c r="G11" s="41">
        <f>SUM(G9:G10)</f>
        <v>159.35</v>
      </c>
      <c r="H11" s="41">
        <f>SUM(H9:H10)</f>
        <v>159.35</v>
      </c>
    </row>
    <row r="12" spans="1:5" ht="12.75">
      <c r="A12" s="4"/>
      <c r="B12" s="3"/>
      <c r="C12" s="4"/>
      <c r="D12" s="4"/>
      <c r="E12" s="4"/>
    </row>
    <row r="13" spans="1:2" ht="12.75">
      <c r="A13" s="4"/>
      <c r="B13" s="1"/>
    </row>
    <row r="14" spans="1:5" ht="12.75">
      <c r="A14" s="4"/>
      <c r="B14" s="3"/>
      <c r="C14" s="4"/>
      <c r="D14" s="4"/>
      <c r="E14" s="4"/>
    </row>
    <row r="15" spans="1:5" ht="12.75">
      <c r="A15" s="4"/>
      <c r="B15" s="3"/>
      <c r="C15" s="4"/>
      <c r="D15" s="4"/>
      <c r="E15" s="4"/>
    </row>
    <row r="16" spans="1:2" ht="12.75">
      <c r="A16" s="4"/>
      <c r="B16" s="1"/>
    </row>
    <row r="17" spans="1:2" ht="12.75">
      <c r="A17" s="4"/>
      <c r="B17" s="1"/>
    </row>
    <row r="18" spans="1:2" ht="12.75">
      <c r="A18" s="4"/>
      <c r="B18" s="1"/>
    </row>
    <row r="19" spans="1:2" ht="12.75">
      <c r="A19" s="4"/>
      <c r="B19" s="1"/>
    </row>
    <row r="20" spans="1:5" ht="12.75">
      <c r="A20" s="4"/>
      <c r="B20" s="3"/>
      <c r="C20" s="4"/>
      <c r="D20" s="4"/>
      <c r="E20" s="4"/>
    </row>
    <row r="21" spans="1:5" ht="12.75">
      <c r="A21" s="4"/>
      <c r="B21" s="3"/>
      <c r="C21" s="4"/>
      <c r="D21" s="4"/>
      <c r="E21" s="4"/>
    </row>
    <row r="22" spans="1:5" ht="12.75">
      <c r="A22" s="4"/>
      <c r="B22" s="3"/>
      <c r="C22" s="4"/>
      <c r="D22" s="4"/>
      <c r="E22" s="4"/>
    </row>
    <row r="23" spans="1:5" ht="12.75">
      <c r="A23" s="4"/>
      <c r="B23" s="3"/>
      <c r="C23" s="4"/>
      <c r="D23" s="4"/>
      <c r="E23" s="4"/>
    </row>
    <row r="24" spans="1:5" ht="12.75">
      <c r="A24" s="4"/>
      <c r="B24" s="3"/>
      <c r="C24" s="4"/>
      <c r="D24" s="4"/>
      <c r="E24" s="4"/>
    </row>
    <row r="25" spans="1:5" ht="12.75">
      <c r="A25" s="4"/>
      <c r="B25" s="3"/>
      <c r="C25" s="4"/>
      <c r="D25" s="4"/>
      <c r="E25" s="4"/>
    </row>
    <row r="26" spans="1:5" ht="12.75">
      <c r="A26" s="4"/>
      <c r="B26" s="3"/>
      <c r="C26" s="4"/>
      <c r="D26" s="4"/>
      <c r="E26" s="4"/>
    </row>
    <row r="27" spans="1:5" ht="12.75">
      <c r="A27" s="4"/>
      <c r="B27" s="3"/>
      <c r="C27" s="4"/>
      <c r="D27" s="4"/>
      <c r="E27" s="4"/>
    </row>
    <row r="28" spans="1:5" ht="12.75">
      <c r="A28" s="4"/>
      <c r="B28" s="3"/>
      <c r="C28" s="4"/>
      <c r="D28" s="4"/>
      <c r="E28" s="4"/>
    </row>
    <row r="29" spans="1:5" ht="12.75">
      <c r="A29" s="4"/>
      <c r="B29" s="3"/>
      <c r="C29" s="4"/>
      <c r="D29" s="4"/>
      <c r="E29" s="4"/>
    </row>
    <row r="30" spans="1:5" ht="12.75">
      <c r="A30" s="4"/>
      <c r="B30" s="3"/>
      <c r="C30" s="4"/>
      <c r="D30" s="4"/>
      <c r="E30" s="4"/>
    </row>
  </sheetData>
  <sheetProtection/>
  <mergeCells count="9">
    <mergeCell ref="A11:B11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PageLayoutView="0" workbookViewId="0" topLeftCell="A1">
      <selection activeCell="H21" sqref="H21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1.28125" style="1" customWidth="1"/>
    <col min="7" max="7" width="10.0039062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74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 thickBot="1"/>
    <row r="6" spans="1:14" s="8" customFormat="1" ht="35.25" customHeight="1" thickBot="1">
      <c r="A6" s="90" t="s">
        <v>33</v>
      </c>
      <c r="B6" s="92" t="s">
        <v>20</v>
      </c>
      <c r="C6" s="94" t="s">
        <v>21</v>
      </c>
      <c r="D6" s="94" t="s">
        <v>22</v>
      </c>
      <c r="E6" s="96" t="s">
        <v>34</v>
      </c>
      <c r="F6" s="98" t="s">
        <v>131</v>
      </c>
      <c r="G6" s="99"/>
      <c r="H6" s="100"/>
      <c r="I6" s="12"/>
      <c r="J6" s="12"/>
      <c r="K6" s="12"/>
      <c r="L6" s="12"/>
      <c r="M6" s="12"/>
      <c r="N6" s="12"/>
    </row>
    <row r="7" spans="1:14" s="8" customFormat="1" ht="21" customHeight="1" thickBot="1">
      <c r="A7" s="91"/>
      <c r="B7" s="93"/>
      <c r="C7" s="95"/>
      <c r="D7" s="95"/>
      <c r="E7" s="97"/>
      <c r="F7" s="23" t="s">
        <v>56</v>
      </c>
      <c r="G7" s="24" t="s">
        <v>23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>
      <c r="A9" s="2">
        <v>1</v>
      </c>
      <c r="B9" s="30" t="s">
        <v>68</v>
      </c>
      <c r="C9" s="36"/>
      <c r="D9" s="37"/>
      <c r="E9" s="29"/>
      <c r="F9" s="38"/>
      <c r="G9" s="32">
        <v>93</v>
      </c>
      <c r="H9" s="32">
        <f aca="true" t="shared" si="0" ref="H9:H15">G9+F9</f>
        <v>93</v>
      </c>
      <c r="L9" s="12"/>
      <c r="M9" s="12"/>
      <c r="N9" s="12"/>
    </row>
    <row r="10" spans="1:14" s="4" customFormat="1" ht="22.5" customHeight="1">
      <c r="A10" s="2">
        <v>2</v>
      </c>
      <c r="B10" s="36" t="s">
        <v>137</v>
      </c>
      <c r="C10" s="29" t="s">
        <v>31</v>
      </c>
      <c r="D10" s="28" t="s">
        <v>25</v>
      </c>
      <c r="E10" s="30" t="s">
        <v>138</v>
      </c>
      <c r="F10" s="32"/>
      <c r="G10" s="32">
        <v>56</v>
      </c>
      <c r="H10" s="32">
        <f t="shared" si="0"/>
        <v>56</v>
      </c>
      <c r="L10" s="12"/>
      <c r="M10" s="12"/>
      <c r="N10" s="12"/>
    </row>
    <row r="11" spans="1:14" ht="24" customHeight="1">
      <c r="A11" s="2">
        <v>3</v>
      </c>
      <c r="B11" s="34" t="s">
        <v>65</v>
      </c>
      <c r="C11" s="29"/>
      <c r="D11" s="29"/>
      <c r="E11" s="30"/>
      <c r="F11" s="32"/>
      <c r="G11" s="35">
        <v>40.24</v>
      </c>
      <c r="H11" s="32">
        <f t="shared" si="0"/>
        <v>40.24</v>
      </c>
      <c r="L11" s="12"/>
      <c r="M11" s="12"/>
      <c r="N11" s="12"/>
    </row>
    <row r="12" spans="1:14" ht="20.25" customHeight="1">
      <c r="A12" s="2">
        <v>4</v>
      </c>
      <c r="B12" s="30" t="s">
        <v>2</v>
      </c>
      <c r="C12" s="29" t="s">
        <v>0</v>
      </c>
      <c r="D12" s="29" t="s">
        <v>25</v>
      </c>
      <c r="E12" s="30" t="s">
        <v>3</v>
      </c>
      <c r="F12" s="32"/>
      <c r="G12" s="32">
        <v>174.5</v>
      </c>
      <c r="H12" s="32">
        <f t="shared" si="0"/>
        <v>174.5</v>
      </c>
      <c r="L12" s="12"/>
      <c r="M12" s="12"/>
      <c r="N12" s="12"/>
    </row>
    <row r="13" spans="1:14" ht="20.25" customHeight="1">
      <c r="A13" s="2">
        <v>5</v>
      </c>
      <c r="B13" s="30" t="s">
        <v>85</v>
      </c>
      <c r="C13" s="36"/>
      <c r="D13" s="37"/>
      <c r="E13" s="29" t="s">
        <v>60</v>
      </c>
      <c r="F13" s="38"/>
      <c r="G13" s="32">
        <v>361</v>
      </c>
      <c r="H13" s="32">
        <f t="shared" si="0"/>
        <v>361</v>
      </c>
      <c r="L13" s="12"/>
      <c r="M13" s="12"/>
      <c r="N13" s="12"/>
    </row>
    <row r="14" spans="1:14" ht="36" customHeight="1">
      <c r="A14" s="2">
        <v>6</v>
      </c>
      <c r="B14" s="30" t="s">
        <v>61</v>
      </c>
      <c r="C14" s="36"/>
      <c r="D14" s="37"/>
      <c r="E14" s="29"/>
      <c r="F14" s="38"/>
      <c r="G14" s="32">
        <v>59</v>
      </c>
      <c r="H14" s="32">
        <f t="shared" si="0"/>
        <v>59</v>
      </c>
      <c r="L14" s="12"/>
      <c r="M14" s="12"/>
      <c r="N14" s="12"/>
    </row>
    <row r="15" spans="1:14" ht="54.75" customHeight="1">
      <c r="A15" s="2">
        <v>7</v>
      </c>
      <c r="B15" s="31" t="s">
        <v>119</v>
      </c>
      <c r="C15" s="28" t="s">
        <v>121</v>
      </c>
      <c r="D15" s="29" t="s">
        <v>122</v>
      </c>
      <c r="E15" s="31" t="s">
        <v>123</v>
      </c>
      <c r="F15" s="32"/>
      <c r="G15" s="32">
        <v>105.805</v>
      </c>
      <c r="H15" s="32">
        <f t="shared" si="0"/>
        <v>105.805</v>
      </c>
      <c r="L15" s="12"/>
      <c r="M15" s="12"/>
      <c r="N15" s="12"/>
    </row>
    <row r="16" spans="1:14" ht="20.25" customHeight="1">
      <c r="A16" s="2">
        <v>8</v>
      </c>
      <c r="B16" s="31" t="s">
        <v>95</v>
      </c>
      <c r="C16" s="29" t="s">
        <v>97</v>
      </c>
      <c r="D16" s="29" t="s">
        <v>25</v>
      </c>
      <c r="E16" s="30" t="s">
        <v>98</v>
      </c>
      <c r="F16" s="32"/>
      <c r="G16" s="32">
        <v>100</v>
      </c>
      <c r="H16" s="32">
        <f>G16+F16</f>
        <v>100</v>
      </c>
      <c r="L16" s="12"/>
      <c r="M16" s="12"/>
      <c r="N16" s="12"/>
    </row>
    <row r="17" spans="1:14" ht="20.25" customHeight="1">
      <c r="A17" s="2">
        <v>9</v>
      </c>
      <c r="B17" s="30" t="s">
        <v>120</v>
      </c>
      <c r="C17" s="29" t="s">
        <v>42</v>
      </c>
      <c r="D17" s="29" t="s">
        <v>43</v>
      </c>
      <c r="E17" s="30" t="s">
        <v>44</v>
      </c>
      <c r="F17" s="32"/>
      <c r="G17" s="32">
        <v>649.315</v>
      </c>
      <c r="H17" s="32">
        <f>G17+F17</f>
        <v>649.315</v>
      </c>
      <c r="L17" s="12"/>
      <c r="M17" s="12"/>
      <c r="N17" s="12"/>
    </row>
    <row r="18" spans="1:8" ht="23.25" customHeight="1" thickBot="1">
      <c r="A18" s="86" t="s">
        <v>117</v>
      </c>
      <c r="B18" s="87"/>
      <c r="C18" s="17"/>
      <c r="D18" s="17"/>
      <c r="E18" s="18"/>
      <c r="F18" s="19">
        <f>SUM(F9:F17)</f>
        <v>0</v>
      </c>
      <c r="G18" s="19">
        <f>SUM(G9:G17)</f>
        <v>1638.8600000000001</v>
      </c>
      <c r="H18" s="19">
        <f>SUM(H9:H17)</f>
        <v>1638.8600000000001</v>
      </c>
    </row>
    <row r="19" spans="1:5" ht="12.75">
      <c r="A19" s="4"/>
      <c r="B19" s="3"/>
      <c r="C19" s="4"/>
      <c r="D19" s="4"/>
      <c r="E19" s="4"/>
    </row>
    <row r="20" spans="1:2" ht="12.75">
      <c r="A20" s="4"/>
      <c r="B20" s="1"/>
    </row>
    <row r="21" spans="1:2" ht="12.75">
      <c r="A21" s="4"/>
      <c r="B21" s="1"/>
    </row>
    <row r="22" spans="1:2" ht="12.75">
      <c r="A22" s="4"/>
      <c r="B22" s="1"/>
    </row>
    <row r="23" spans="1:2" ht="12.75">
      <c r="A23" s="4"/>
      <c r="B23" s="1"/>
    </row>
    <row r="24" spans="1:2" ht="12.75">
      <c r="A24" s="4"/>
      <c r="B24" s="1"/>
    </row>
    <row r="25" spans="1:2" ht="12.75">
      <c r="A25" s="4"/>
      <c r="B25" s="1"/>
    </row>
    <row r="26" spans="1:5" ht="12.75">
      <c r="A26" s="4"/>
      <c r="B26" s="3"/>
      <c r="C26" s="4"/>
      <c r="D26" s="4"/>
      <c r="E26" s="4"/>
    </row>
    <row r="27" spans="1:5" ht="12.75">
      <c r="A27" s="4"/>
      <c r="B27" s="3"/>
      <c r="C27" s="4"/>
      <c r="D27" s="4"/>
      <c r="E27" s="4"/>
    </row>
    <row r="28" spans="1:5" ht="12.75">
      <c r="A28" s="4"/>
      <c r="B28" s="3"/>
      <c r="C28" s="4"/>
      <c r="D28" s="4"/>
      <c r="E28" s="4"/>
    </row>
    <row r="29" spans="1:5" ht="12.75">
      <c r="A29" s="4"/>
      <c r="B29" s="3"/>
      <c r="C29" s="4"/>
      <c r="D29" s="4"/>
      <c r="E29" s="4"/>
    </row>
    <row r="30" spans="1:5" ht="12.75">
      <c r="A30" s="4"/>
      <c r="B30" s="3"/>
      <c r="C30" s="4"/>
      <c r="D30" s="4"/>
      <c r="E30" s="4"/>
    </row>
    <row r="31" spans="1:5" ht="12.75">
      <c r="A31" s="4"/>
      <c r="B31" s="3"/>
      <c r="C31" s="4"/>
      <c r="D31" s="4"/>
      <c r="E31" s="4"/>
    </row>
    <row r="32" spans="1:5" ht="12.75">
      <c r="A32" s="4"/>
      <c r="B32" s="3"/>
      <c r="C32" s="4"/>
      <c r="D32" s="4"/>
      <c r="E32" s="4"/>
    </row>
    <row r="33" spans="1:5" ht="12.75">
      <c r="A33" s="4"/>
      <c r="B33" s="3"/>
      <c r="C33" s="4"/>
      <c r="D33" s="4"/>
      <c r="E33" s="4"/>
    </row>
    <row r="34" spans="1:5" ht="12.75">
      <c r="A34" s="4"/>
      <c r="B34" s="3"/>
      <c r="C34" s="4"/>
      <c r="D34" s="4"/>
      <c r="E34" s="4"/>
    </row>
    <row r="35" spans="1:5" ht="12.75">
      <c r="A35" s="4"/>
      <c r="B35" s="3"/>
      <c r="C35" s="4"/>
      <c r="D35" s="4"/>
      <c r="E35" s="4"/>
    </row>
    <row r="36" spans="1:5" ht="12.75">
      <c r="A36" s="4"/>
      <c r="B36" s="3"/>
      <c r="C36" s="4"/>
      <c r="D36" s="4"/>
      <c r="E36" s="4"/>
    </row>
  </sheetData>
  <sheetProtection/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32"/>
  <sheetViews>
    <sheetView zoomScalePageLayoutView="0" workbookViewId="0" topLeftCell="A1">
      <selection activeCell="D12" sqref="D12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1.28125" style="1" customWidth="1"/>
    <col min="7" max="7" width="10.0039062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73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 thickBot="1"/>
    <row r="6" spans="1:14" s="8" customFormat="1" ht="35.25" customHeight="1" thickBot="1">
      <c r="A6" s="90" t="s">
        <v>33</v>
      </c>
      <c r="B6" s="92" t="s">
        <v>20</v>
      </c>
      <c r="C6" s="94" t="s">
        <v>21</v>
      </c>
      <c r="D6" s="94" t="s">
        <v>22</v>
      </c>
      <c r="E6" s="96" t="s">
        <v>34</v>
      </c>
      <c r="F6" s="98" t="s">
        <v>131</v>
      </c>
      <c r="G6" s="99"/>
      <c r="H6" s="100"/>
      <c r="I6" s="12"/>
      <c r="J6" s="12"/>
      <c r="K6" s="12"/>
      <c r="L6" s="12"/>
      <c r="M6" s="12"/>
      <c r="N6" s="12"/>
    </row>
    <row r="7" spans="1:14" s="8" customFormat="1" ht="21" customHeight="1" thickBot="1">
      <c r="A7" s="91"/>
      <c r="B7" s="93"/>
      <c r="C7" s="95"/>
      <c r="D7" s="95"/>
      <c r="E7" s="97"/>
      <c r="F7" s="23" t="s">
        <v>56</v>
      </c>
      <c r="G7" s="24" t="s">
        <v>23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3.5" customHeight="1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8" ht="24" customHeight="1">
      <c r="A9" s="2">
        <v>1</v>
      </c>
      <c r="B9" s="31" t="s">
        <v>67</v>
      </c>
      <c r="C9" s="36"/>
      <c r="D9" s="37"/>
      <c r="E9" s="29"/>
      <c r="F9" s="38"/>
      <c r="G9" s="32">
        <v>47.61</v>
      </c>
      <c r="H9" s="32">
        <f>G9+F9</f>
        <v>47.61</v>
      </c>
    </row>
    <row r="10" spans="1:8" ht="24" customHeight="1">
      <c r="A10" s="2">
        <v>2</v>
      </c>
      <c r="B10" s="30" t="s">
        <v>118</v>
      </c>
      <c r="C10" s="36"/>
      <c r="D10" s="37"/>
      <c r="E10" s="29" t="s">
        <v>55</v>
      </c>
      <c r="F10" s="38"/>
      <c r="G10" s="32">
        <v>90</v>
      </c>
      <c r="H10" s="32">
        <f>G10+F10</f>
        <v>90</v>
      </c>
    </row>
    <row r="11" spans="1:8" ht="22.5" customHeight="1">
      <c r="A11" s="2">
        <v>3</v>
      </c>
      <c r="B11" s="31" t="s">
        <v>89</v>
      </c>
      <c r="C11" s="28" t="s">
        <v>31</v>
      </c>
      <c r="D11" s="28" t="s">
        <v>25</v>
      </c>
      <c r="E11" s="30" t="s">
        <v>5</v>
      </c>
      <c r="F11" s="35"/>
      <c r="G11" s="32">
        <v>167.297</v>
      </c>
      <c r="H11" s="32">
        <f>G11+F11</f>
        <v>167.297</v>
      </c>
    </row>
    <row r="12" spans="1:8" ht="35.25" customHeight="1">
      <c r="A12" s="2">
        <v>4</v>
      </c>
      <c r="B12" s="30" t="s">
        <v>135</v>
      </c>
      <c r="C12" s="29" t="s">
        <v>99</v>
      </c>
      <c r="D12" s="29" t="s">
        <v>62</v>
      </c>
      <c r="E12" s="30" t="s">
        <v>63</v>
      </c>
      <c r="F12" s="35"/>
      <c r="G12" s="35">
        <v>276.25</v>
      </c>
      <c r="H12" s="32">
        <f>G12+F12</f>
        <v>276.25</v>
      </c>
    </row>
    <row r="13" spans="1:8" ht="26.25" customHeight="1">
      <c r="A13" s="2">
        <v>5</v>
      </c>
      <c r="B13" s="31" t="s">
        <v>163</v>
      </c>
      <c r="C13" s="29" t="s">
        <v>30</v>
      </c>
      <c r="D13" s="29" t="s">
        <v>25</v>
      </c>
      <c r="E13" s="30" t="s">
        <v>36</v>
      </c>
      <c r="F13" s="32"/>
      <c r="G13" s="32">
        <v>100</v>
      </c>
      <c r="H13" s="32">
        <f>G13+F13</f>
        <v>100</v>
      </c>
    </row>
    <row r="14" spans="1:8" ht="21.75" customHeight="1" thickBot="1">
      <c r="A14" s="86" t="s">
        <v>117</v>
      </c>
      <c r="B14" s="87"/>
      <c r="C14" s="17"/>
      <c r="D14" s="17"/>
      <c r="E14" s="18"/>
      <c r="F14" s="19">
        <f>SUM(F9:F13)</f>
        <v>0</v>
      </c>
      <c r="G14" s="19">
        <f>SUM(G9:G13)</f>
        <v>681.157</v>
      </c>
      <c r="H14" s="19">
        <f>SUM(H9:H13)</f>
        <v>681.157</v>
      </c>
    </row>
    <row r="15" spans="1:5" ht="21.75" customHeight="1">
      <c r="A15" s="4"/>
      <c r="B15" s="3"/>
      <c r="C15" s="4"/>
      <c r="D15" s="4"/>
      <c r="E15" s="4"/>
    </row>
    <row r="16" spans="1:2" ht="21.75" customHeight="1">
      <c r="A16" s="4"/>
      <c r="B16" s="1"/>
    </row>
    <row r="17" spans="1:2" ht="21.75" customHeight="1">
      <c r="A17" s="4"/>
      <c r="B17" s="1"/>
    </row>
    <row r="18" spans="1:2" ht="21.75" customHeight="1">
      <c r="A18" s="4"/>
      <c r="B18" s="1"/>
    </row>
    <row r="19" spans="1:2" ht="12.75">
      <c r="A19" s="4"/>
      <c r="B19" s="1"/>
    </row>
    <row r="20" spans="1:2" ht="12.75">
      <c r="A20" s="4"/>
      <c r="B20" s="1"/>
    </row>
    <row r="21" spans="1:2" ht="12.75">
      <c r="A21" s="4"/>
      <c r="B21" s="1"/>
    </row>
    <row r="22" spans="1:5" ht="12.75">
      <c r="A22" s="4"/>
      <c r="B22" s="3"/>
      <c r="C22" s="4"/>
      <c r="D22" s="4"/>
      <c r="E22" s="4"/>
    </row>
    <row r="23" spans="1:5" ht="12.75">
      <c r="A23" s="4"/>
      <c r="B23" s="3"/>
      <c r="C23" s="4"/>
      <c r="D23" s="4"/>
      <c r="E23" s="4"/>
    </row>
    <row r="24" spans="1:5" ht="12.75">
      <c r="A24" s="4"/>
      <c r="B24" s="3"/>
      <c r="C24" s="4"/>
      <c r="D24" s="4"/>
      <c r="E24" s="4"/>
    </row>
    <row r="25" spans="1:5" ht="12.75">
      <c r="A25" s="4"/>
      <c r="B25" s="3"/>
      <c r="C25" s="4"/>
      <c r="D25" s="4"/>
      <c r="E25" s="4"/>
    </row>
    <row r="26" spans="1:5" ht="12.75">
      <c r="A26" s="4"/>
      <c r="B26" s="3"/>
      <c r="C26" s="4"/>
      <c r="D26" s="4"/>
      <c r="E26" s="4"/>
    </row>
    <row r="27" spans="1:5" ht="12.75">
      <c r="A27" s="4"/>
      <c r="B27" s="3"/>
      <c r="C27" s="4"/>
      <c r="D27" s="4"/>
      <c r="E27" s="4"/>
    </row>
    <row r="28" spans="1:5" ht="12.75">
      <c r="A28" s="4"/>
      <c r="B28" s="3"/>
      <c r="C28" s="4"/>
      <c r="D28" s="4"/>
      <c r="E28" s="4"/>
    </row>
    <row r="29" spans="1:5" ht="12.75">
      <c r="A29" s="4"/>
      <c r="B29" s="3"/>
      <c r="C29" s="4"/>
      <c r="D29" s="4"/>
      <c r="E29" s="4"/>
    </row>
    <row r="30" spans="1:5" ht="12.75">
      <c r="A30" s="4"/>
      <c r="B30" s="3"/>
      <c r="C30" s="4"/>
      <c r="D30" s="4"/>
      <c r="E30" s="4"/>
    </row>
    <row r="31" spans="1:5" ht="12.75">
      <c r="A31" s="4"/>
      <c r="B31" s="3"/>
      <c r="C31" s="4"/>
      <c r="D31" s="4"/>
      <c r="E31" s="4"/>
    </row>
    <row r="32" spans="1:5" ht="12.75">
      <c r="A32" s="4"/>
      <c r="B32" s="3"/>
      <c r="C32" s="4"/>
      <c r="D32" s="4"/>
      <c r="E32" s="4"/>
    </row>
  </sheetData>
  <sheetProtection/>
  <mergeCells count="9">
    <mergeCell ref="A14:B14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36"/>
  <sheetViews>
    <sheetView zoomScalePageLayoutView="0" workbookViewId="0" topLeftCell="A1">
      <selection activeCell="G21" sqref="G21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1.28125" style="1" customWidth="1"/>
    <col min="7" max="7" width="12.42187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72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 thickBot="1"/>
    <row r="6" spans="1:14" s="8" customFormat="1" ht="35.25" customHeight="1" thickBot="1">
      <c r="A6" s="90" t="s">
        <v>33</v>
      </c>
      <c r="B6" s="92" t="s">
        <v>20</v>
      </c>
      <c r="C6" s="94" t="s">
        <v>21</v>
      </c>
      <c r="D6" s="94" t="s">
        <v>22</v>
      </c>
      <c r="E6" s="96" t="s">
        <v>34</v>
      </c>
      <c r="F6" s="98" t="s">
        <v>131</v>
      </c>
      <c r="G6" s="99"/>
      <c r="H6" s="100"/>
      <c r="I6" s="12"/>
      <c r="J6" s="12"/>
      <c r="K6" s="12"/>
      <c r="L6" s="12"/>
      <c r="M6" s="12"/>
      <c r="N6" s="12"/>
    </row>
    <row r="7" spans="1:14" s="8" customFormat="1" ht="21" customHeight="1" thickBot="1">
      <c r="A7" s="91"/>
      <c r="B7" s="93"/>
      <c r="C7" s="95"/>
      <c r="D7" s="95"/>
      <c r="E7" s="97"/>
      <c r="F7" s="23" t="s">
        <v>56</v>
      </c>
      <c r="G7" s="24" t="s">
        <v>23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>
      <c r="A9" s="2">
        <v>1</v>
      </c>
      <c r="B9" s="31" t="s">
        <v>106</v>
      </c>
      <c r="C9" s="29" t="s">
        <v>113</v>
      </c>
      <c r="D9" s="28" t="s">
        <v>53</v>
      </c>
      <c r="E9" s="30" t="s">
        <v>128</v>
      </c>
      <c r="F9" s="35"/>
      <c r="G9" s="32">
        <v>108.09</v>
      </c>
      <c r="H9" s="32">
        <f aca="true" t="shared" si="0" ref="H9:H17">G9+F9</f>
        <v>108.09</v>
      </c>
      <c r="L9" s="12"/>
      <c r="M9" s="12"/>
      <c r="N9" s="12"/>
    </row>
    <row r="10" spans="1:14" s="4" customFormat="1" ht="43.5" customHeight="1">
      <c r="A10" s="2">
        <v>2</v>
      </c>
      <c r="B10" s="30" t="s">
        <v>51</v>
      </c>
      <c r="C10" s="29" t="s">
        <v>52</v>
      </c>
      <c r="D10" s="29" t="s">
        <v>53</v>
      </c>
      <c r="E10" s="30" t="s">
        <v>54</v>
      </c>
      <c r="F10" s="33"/>
      <c r="G10" s="32">
        <v>33</v>
      </c>
      <c r="H10" s="32">
        <f t="shared" si="0"/>
        <v>33</v>
      </c>
      <c r="L10" s="12"/>
      <c r="M10" s="12"/>
      <c r="N10" s="12"/>
    </row>
    <row r="11" spans="1:14" ht="24" customHeight="1">
      <c r="A11" s="2">
        <v>3</v>
      </c>
      <c r="B11" s="34" t="s">
        <v>65</v>
      </c>
      <c r="C11" s="29"/>
      <c r="D11" s="29"/>
      <c r="E11" s="30"/>
      <c r="F11" s="32"/>
      <c r="G11" s="35">
        <v>40.24</v>
      </c>
      <c r="H11" s="32">
        <f t="shared" si="0"/>
        <v>40.24</v>
      </c>
      <c r="L11" s="12"/>
      <c r="M11" s="12"/>
      <c r="N11" s="12"/>
    </row>
    <row r="12" spans="1:14" ht="20.25" customHeight="1">
      <c r="A12" s="2">
        <v>4</v>
      </c>
      <c r="B12" s="36" t="s">
        <v>143</v>
      </c>
      <c r="C12" s="29" t="s">
        <v>133</v>
      </c>
      <c r="D12" s="28" t="s">
        <v>134</v>
      </c>
      <c r="E12" s="30" t="s">
        <v>148</v>
      </c>
      <c r="F12" s="32"/>
      <c r="G12" s="33">
        <v>217.83</v>
      </c>
      <c r="H12" s="32">
        <f t="shared" si="0"/>
        <v>217.83</v>
      </c>
      <c r="L12" s="12"/>
      <c r="M12" s="12"/>
      <c r="N12" s="12"/>
    </row>
    <row r="13" spans="1:14" ht="24.75" customHeight="1">
      <c r="A13" s="2">
        <v>5</v>
      </c>
      <c r="B13" s="30" t="s">
        <v>100</v>
      </c>
      <c r="C13" s="28" t="s">
        <v>103</v>
      </c>
      <c r="D13" s="28" t="s">
        <v>25</v>
      </c>
      <c r="E13" s="30" t="s">
        <v>102</v>
      </c>
      <c r="F13" s="32"/>
      <c r="G13" s="35">
        <v>54.95</v>
      </c>
      <c r="H13" s="32">
        <f t="shared" si="0"/>
        <v>54.95</v>
      </c>
      <c r="L13" s="12"/>
      <c r="M13" s="12"/>
      <c r="N13" s="12"/>
    </row>
    <row r="14" spans="1:14" ht="24.75" customHeight="1">
      <c r="A14" s="2">
        <v>6</v>
      </c>
      <c r="B14" s="30" t="s">
        <v>100</v>
      </c>
      <c r="C14" s="28" t="s">
        <v>101</v>
      </c>
      <c r="D14" s="28" t="s">
        <v>32</v>
      </c>
      <c r="E14" s="30" t="s">
        <v>104</v>
      </c>
      <c r="F14" s="32"/>
      <c r="G14" s="32">
        <v>48.17</v>
      </c>
      <c r="H14" s="32">
        <f t="shared" si="0"/>
        <v>48.17</v>
      </c>
      <c r="M14" s="12"/>
      <c r="N14" s="12"/>
    </row>
    <row r="15" spans="1:14" ht="20.25" customHeight="1">
      <c r="A15" s="2">
        <v>7</v>
      </c>
      <c r="B15" s="31" t="s">
        <v>151</v>
      </c>
      <c r="C15" s="29" t="s">
        <v>92</v>
      </c>
      <c r="D15" s="28" t="s">
        <v>40</v>
      </c>
      <c r="E15" s="30" t="s">
        <v>96</v>
      </c>
      <c r="F15" s="32"/>
      <c r="G15" s="35">
        <v>531.25</v>
      </c>
      <c r="H15" s="32">
        <f t="shared" si="0"/>
        <v>531.25</v>
      </c>
      <c r="M15" s="12"/>
      <c r="N15" s="12"/>
    </row>
    <row r="16" spans="1:14" ht="20.25" customHeight="1">
      <c r="A16" s="2">
        <v>8</v>
      </c>
      <c r="B16" s="31" t="s">
        <v>45</v>
      </c>
      <c r="C16" s="29" t="s">
        <v>160</v>
      </c>
      <c r="D16" s="29" t="s">
        <v>46</v>
      </c>
      <c r="E16" s="30" t="s">
        <v>47</v>
      </c>
      <c r="F16" s="33"/>
      <c r="G16" s="32">
        <v>145.8</v>
      </c>
      <c r="H16" s="32">
        <f t="shared" si="0"/>
        <v>145.8</v>
      </c>
      <c r="M16" s="12"/>
      <c r="N16" s="12"/>
    </row>
    <row r="17" spans="1:14" ht="20.25" customHeight="1" thickBot="1">
      <c r="A17" s="44">
        <v>9</v>
      </c>
      <c r="B17" s="30" t="s">
        <v>124</v>
      </c>
      <c r="C17" s="29" t="s">
        <v>153</v>
      </c>
      <c r="D17" s="29" t="s">
        <v>40</v>
      </c>
      <c r="E17" s="30" t="s">
        <v>125</v>
      </c>
      <c r="F17" s="35"/>
      <c r="G17" s="32">
        <v>116.5</v>
      </c>
      <c r="H17" s="32">
        <f t="shared" si="0"/>
        <v>116.5</v>
      </c>
      <c r="M17" s="12"/>
      <c r="N17" s="12"/>
    </row>
    <row r="18" spans="1:8" ht="24" customHeight="1" thickBot="1">
      <c r="A18" s="105" t="s">
        <v>117</v>
      </c>
      <c r="B18" s="106"/>
      <c r="C18" s="45"/>
      <c r="D18" s="45"/>
      <c r="E18" s="46"/>
      <c r="F18" s="47">
        <f>SUM(F9:F17)</f>
        <v>0</v>
      </c>
      <c r="G18" s="47">
        <f>SUM(G9:G17)</f>
        <v>1295.83</v>
      </c>
      <c r="H18" s="47">
        <f>SUM(H9:H17)</f>
        <v>1295.83</v>
      </c>
    </row>
    <row r="19" spans="1:5" ht="12.75">
      <c r="A19" s="4"/>
      <c r="B19" s="3"/>
      <c r="C19" s="4"/>
      <c r="D19" s="4"/>
      <c r="E19" s="4"/>
    </row>
    <row r="20" spans="1:2" ht="12.75">
      <c r="A20" s="4"/>
      <c r="B20" s="1"/>
    </row>
    <row r="21" spans="1:2" ht="12.75">
      <c r="A21" s="4"/>
      <c r="B21" s="1"/>
    </row>
    <row r="22" spans="1:2" ht="12.75">
      <c r="A22" s="4"/>
      <c r="B22" s="1"/>
    </row>
    <row r="23" spans="1:2" ht="12.75">
      <c r="A23" s="4"/>
      <c r="B23" s="1"/>
    </row>
    <row r="24" spans="1:2" ht="12.75">
      <c r="A24" s="4"/>
      <c r="B24" s="1"/>
    </row>
    <row r="25" spans="1:2" ht="12.75">
      <c r="A25" s="4"/>
      <c r="B25" s="1"/>
    </row>
    <row r="26" spans="1:5" ht="12.75">
      <c r="A26" s="4"/>
      <c r="B26" s="3"/>
      <c r="C26" s="4"/>
      <c r="D26" s="4"/>
      <c r="E26" s="4"/>
    </row>
    <row r="27" spans="1:5" ht="12.75">
      <c r="A27" s="4"/>
      <c r="B27" s="3"/>
      <c r="C27" s="4"/>
      <c r="D27" s="4"/>
      <c r="E27" s="4"/>
    </row>
    <row r="28" spans="1:5" ht="12.75">
      <c r="A28" s="4"/>
      <c r="B28" s="3"/>
      <c r="C28" s="4"/>
      <c r="D28" s="4"/>
      <c r="E28" s="4"/>
    </row>
    <row r="29" spans="1:5" ht="12.75">
      <c r="A29" s="4"/>
      <c r="B29" s="3"/>
      <c r="C29" s="4"/>
      <c r="D29" s="4"/>
      <c r="E29" s="4"/>
    </row>
    <row r="30" spans="1:5" ht="12.75">
      <c r="A30" s="4"/>
      <c r="B30" s="3"/>
      <c r="C30" s="4"/>
      <c r="D30" s="4"/>
      <c r="E30" s="4"/>
    </row>
    <row r="31" spans="1:5" ht="12.75">
      <c r="A31" s="4"/>
      <c r="B31" s="3"/>
      <c r="C31" s="4"/>
      <c r="D31" s="4"/>
      <c r="E31" s="4"/>
    </row>
    <row r="32" spans="1:5" ht="12.75">
      <c r="A32" s="4"/>
      <c r="B32" s="3"/>
      <c r="C32" s="4"/>
      <c r="D32" s="4"/>
      <c r="E32" s="4"/>
    </row>
    <row r="33" spans="1:5" ht="12.75">
      <c r="A33" s="4"/>
      <c r="B33" s="3"/>
      <c r="C33" s="4"/>
      <c r="D33" s="4"/>
      <c r="E33" s="4"/>
    </row>
    <row r="34" spans="1:5" ht="12.75">
      <c r="A34" s="4"/>
      <c r="B34" s="3"/>
      <c r="C34" s="4"/>
      <c r="D34" s="4"/>
      <c r="E34" s="4"/>
    </row>
    <row r="35" spans="1:5" ht="12.75">
      <c r="A35" s="4"/>
      <c r="B35" s="3"/>
      <c r="C35" s="4"/>
      <c r="D35" s="4"/>
      <c r="E35" s="4"/>
    </row>
    <row r="36" spans="1:5" ht="12.75">
      <c r="A36" s="4"/>
      <c r="B36" s="3"/>
      <c r="C36" s="4"/>
      <c r="D36" s="4"/>
      <c r="E36" s="4"/>
    </row>
  </sheetData>
  <sheetProtection/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31"/>
  <sheetViews>
    <sheetView zoomScalePageLayoutView="0" workbookViewId="0" topLeftCell="A1">
      <selection activeCell="H21" sqref="H21"/>
    </sheetView>
  </sheetViews>
  <sheetFormatPr defaultColWidth="9.28125" defaultRowHeight="12.75"/>
  <cols>
    <col min="1" max="1" width="4.28125" style="1" customWidth="1"/>
    <col min="2" max="2" width="22.57421875" style="5" customWidth="1"/>
    <col min="3" max="3" width="16.421875" style="1" customWidth="1"/>
    <col min="4" max="4" width="15.28125" style="1" customWidth="1"/>
    <col min="5" max="5" width="14.00390625" style="1" customWidth="1"/>
    <col min="6" max="6" width="11.28125" style="1" customWidth="1"/>
    <col min="7" max="7" width="10.00390625" style="1" customWidth="1"/>
    <col min="8" max="8" width="15.7109375" style="1" customWidth="1"/>
    <col min="9" max="16384" width="9.28125" style="1" customWidth="1"/>
  </cols>
  <sheetData>
    <row r="1" spans="1:8" ht="32.2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8" ht="30.75" customHeight="1">
      <c r="A2" s="89" t="s">
        <v>71</v>
      </c>
      <c r="B2" s="89"/>
      <c r="C2" s="89"/>
      <c r="D2" s="89"/>
      <c r="E2" s="89"/>
      <c r="F2" s="89"/>
      <c r="G2" s="89"/>
      <c r="H2" s="89"/>
    </row>
    <row r="3" ht="18.75" customHeight="1"/>
    <row r="4" ht="3" customHeight="1"/>
    <row r="5" ht="9.75" customHeight="1" thickBot="1"/>
    <row r="6" spans="1:14" s="8" customFormat="1" ht="35.25" customHeight="1" thickBot="1">
      <c r="A6" s="90" t="s">
        <v>33</v>
      </c>
      <c r="B6" s="92" t="s">
        <v>20</v>
      </c>
      <c r="C6" s="94" t="s">
        <v>21</v>
      </c>
      <c r="D6" s="94" t="s">
        <v>22</v>
      </c>
      <c r="E6" s="96" t="s">
        <v>34</v>
      </c>
      <c r="F6" s="98" t="s">
        <v>131</v>
      </c>
      <c r="G6" s="99"/>
      <c r="H6" s="100"/>
      <c r="I6" s="12"/>
      <c r="J6" s="12"/>
      <c r="K6" s="12"/>
      <c r="L6" s="12"/>
      <c r="M6" s="12"/>
      <c r="N6" s="12"/>
    </row>
    <row r="7" spans="1:14" s="8" customFormat="1" ht="21" customHeight="1" thickBot="1">
      <c r="A7" s="91"/>
      <c r="B7" s="93"/>
      <c r="C7" s="95"/>
      <c r="D7" s="95"/>
      <c r="E7" s="97"/>
      <c r="F7" s="23" t="s">
        <v>56</v>
      </c>
      <c r="G7" s="24" t="s">
        <v>23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5" customHeight="1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42">
        <v>11</v>
      </c>
      <c r="I8" s="12"/>
      <c r="J8" s="12"/>
      <c r="K8" s="12"/>
      <c r="L8" s="12"/>
      <c r="M8" s="12"/>
      <c r="N8" s="12"/>
    </row>
    <row r="9" spans="1:14" s="10" customFormat="1" ht="25.5" customHeight="1">
      <c r="A9" s="27">
        <v>1</v>
      </c>
      <c r="B9" s="48" t="s">
        <v>127</v>
      </c>
      <c r="C9" s="28"/>
      <c r="D9" s="29"/>
      <c r="E9" s="30"/>
      <c r="F9" s="35"/>
      <c r="G9" s="35">
        <v>59</v>
      </c>
      <c r="H9" s="32">
        <f>G9+F9</f>
        <v>59</v>
      </c>
      <c r="L9" s="12"/>
      <c r="M9" s="12"/>
      <c r="N9" s="12"/>
    </row>
    <row r="10" spans="1:14" s="10" customFormat="1" ht="25.5" customHeight="1">
      <c r="A10" s="27">
        <v>2</v>
      </c>
      <c r="B10" s="30" t="s">
        <v>141</v>
      </c>
      <c r="C10" s="29" t="s">
        <v>142</v>
      </c>
      <c r="D10" s="29" t="s">
        <v>86</v>
      </c>
      <c r="E10" s="30" t="s">
        <v>165</v>
      </c>
      <c r="F10" s="32"/>
      <c r="G10" s="32">
        <v>251.2</v>
      </c>
      <c r="H10" s="32">
        <f>G10+F10</f>
        <v>251.2</v>
      </c>
      <c r="L10" s="12"/>
      <c r="M10" s="12"/>
      <c r="N10" s="12"/>
    </row>
    <row r="11" spans="1:14" s="10" customFormat="1" ht="25.5" customHeight="1">
      <c r="A11" s="27">
        <v>3</v>
      </c>
      <c r="B11" s="31" t="s">
        <v>106</v>
      </c>
      <c r="C11" s="29" t="s">
        <v>113</v>
      </c>
      <c r="D11" s="28" t="s">
        <v>53</v>
      </c>
      <c r="E11" s="30" t="s">
        <v>128</v>
      </c>
      <c r="F11" s="35"/>
      <c r="G11" s="32">
        <v>108.09</v>
      </c>
      <c r="H11" s="32">
        <f>G11+F11</f>
        <v>108.09</v>
      </c>
      <c r="L11" s="12"/>
      <c r="M11" s="12"/>
      <c r="N11" s="12"/>
    </row>
    <row r="12" spans="1:14" s="10" customFormat="1" ht="25.5" customHeight="1" thickBot="1">
      <c r="A12" s="53">
        <v>4</v>
      </c>
      <c r="B12" s="49" t="s">
        <v>7</v>
      </c>
      <c r="C12" s="50" t="s">
        <v>8</v>
      </c>
      <c r="D12" s="50"/>
      <c r="E12" s="49" t="s">
        <v>9</v>
      </c>
      <c r="F12" s="51"/>
      <c r="G12" s="51">
        <v>93.7</v>
      </c>
      <c r="H12" s="51">
        <f>G12+F12</f>
        <v>93.7</v>
      </c>
      <c r="L12" s="12"/>
      <c r="M12" s="12"/>
      <c r="N12" s="12"/>
    </row>
    <row r="13" spans="1:8" ht="21.75" customHeight="1" thickBot="1">
      <c r="A13" s="105" t="s">
        <v>117</v>
      </c>
      <c r="B13" s="106"/>
      <c r="C13" s="45"/>
      <c r="D13" s="45"/>
      <c r="E13" s="46"/>
      <c r="F13" s="52">
        <f>SUM(F9:F12)</f>
        <v>0</v>
      </c>
      <c r="G13" s="52">
        <f>SUM(G9:G12)</f>
        <v>511.98999999999995</v>
      </c>
      <c r="H13" s="52">
        <f>SUM(H9:H12)</f>
        <v>511.98999999999995</v>
      </c>
    </row>
    <row r="14" spans="1:5" ht="12.75">
      <c r="A14" s="4"/>
      <c r="B14" s="3"/>
      <c r="C14" s="4"/>
      <c r="D14" s="4"/>
      <c r="E14" s="4"/>
    </row>
    <row r="15" spans="1:2" ht="12.75">
      <c r="A15" s="4"/>
      <c r="B15" s="1"/>
    </row>
    <row r="16" spans="1:2" ht="12.75">
      <c r="A16" s="4"/>
      <c r="B16" s="1"/>
    </row>
    <row r="17" spans="1:2" ht="12.75">
      <c r="A17" s="4"/>
      <c r="B17" s="1"/>
    </row>
    <row r="18" spans="1:2" ht="12.75">
      <c r="A18" s="4"/>
      <c r="B18" s="1"/>
    </row>
    <row r="19" spans="1:2" ht="12.75">
      <c r="A19" s="4"/>
      <c r="B19" s="1"/>
    </row>
    <row r="20" spans="1:2" ht="12.75">
      <c r="A20" s="4"/>
      <c r="B20" s="1"/>
    </row>
    <row r="21" spans="1:5" ht="12.75">
      <c r="A21" s="4"/>
      <c r="B21" s="3"/>
      <c r="C21" s="4"/>
      <c r="D21" s="4"/>
      <c r="E21" s="4"/>
    </row>
    <row r="22" spans="1:5" ht="12.75">
      <c r="A22" s="4"/>
      <c r="B22" s="3"/>
      <c r="C22" s="4"/>
      <c r="D22" s="4"/>
      <c r="E22" s="4"/>
    </row>
    <row r="23" spans="1:5" ht="12.75">
      <c r="A23" s="4"/>
      <c r="B23" s="3"/>
      <c r="C23" s="4"/>
      <c r="D23" s="4"/>
      <c r="E23" s="4"/>
    </row>
    <row r="24" spans="1:5" ht="12.75">
      <c r="A24" s="4"/>
      <c r="B24" s="3"/>
      <c r="C24" s="4"/>
      <c r="D24" s="4"/>
      <c r="E24" s="4"/>
    </row>
    <row r="25" spans="1:5" ht="12.75">
      <c r="A25" s="4"/>
      <c r="B25" s="3"/>
      <c r="C25" s="4"/>
      <c r="D25" s="4"/>
      <c r="E25" s="4"/>
    </row>
    <row r="26" spans="1:5" ht="12.75">
      <c r="A26" s="4"/>
      <c r="B26" s="3"/>
      <c r="C26" s="4"/>
      <c r="D26" s="4"/>
      <c r="E26" s="4"/>
    </row>
    <row r="27" spans="1:5" ht="12.75">
      <c r="A27" s="4"/>
      <c r="B27" s="3"/>
      <c r="C27" s="4"/>
      <c r="D27" s="4"/>
      <c r="E27" s="4"/>
    </row>
    <row r="28" spans="1:5" ht="12.75">
      <c r="A28" s="4"/>
      <c r="B28" s="3"/>
      <c r="C28" s="4"/>
      <c r="D28" s="4"/>
      <c r="E28" s="4"/>
    </row>
    <row r="29" spans="1:5" ht="12.75">
      <c r="A29" s="4"/>
      <c r="B29" s="3"/>
      <c r="C29" s="4"/>
      <c r="D29" s="4"/>
      <c r="E29" s="4"/>
    </row>
    <row r="30" spans="1:5" ht="12.75">
      <c r="A30" s="4"/>
      <c r="B30" s="3"/>
      <c r="C30" s="4"/>
      <c r="D30" s="4"/>
      <c r="E30" s="4"/>
    </row>
    <row r="31" spans="1:5" ht="12.75">
      <c r="A31" s="4"/>
      <c r="B31" s="3"/>
      <c r="C31" s="4"/>
      <c r="D31" s="4"/>
      <c r="E31" s="4"/>
    </row>
  </sheetData>
  <sheetProtection/>
  <mergeCells count="9">
    <mergeCell ref="A13:B13"/>
    <mergeCell ref="A1:H1"/>
    <mergeCell ref="A2:H2"/>
    <mergeCell ref="A6:A7"/>
    <mergeCell ref="B6:B7"/>
    <mergeCell ref="C6:C7"/>
    <mergeCell ref="D6:D7"/>
    <mergeCell ref="E6:E7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Vigen</dc:creator>
  <cp:keywords/>
  <dc:description/>
  <cp:lastModifiedBy>Alen Amirkhanian</cp:lastModifiedBy>
  <cp:lastPrinted>2017-11-07T10:53:35Z</cp:lastPrinted>
  <dcterms:created xsi:type="dcterms:W3CDTF">1996-10-14T23:33:28Z</dcterms:created>
  <dcterms:modified xsi:type="dcterms:W3CDTF">2018-02-21T11:27:03Z</dcterms:modified>
  <cp:category/>
  <cp:version/>
  <cp:contentType/>
  <cp:contentStatus/>
</cp:coreProperties>
</file>